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hermann20161027\Verein\Schützenverein\2026\UK\"/>
    </mc:Choice>
  </mc:AlternateContent>
  <xr:revisionPtr revIDLastSave="0" documentId="13_ncr:1_{D43AA57B-0D55-40D3-9993-D36725776BD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  <workbookView xWindow="28680" yWindow="-120" windowWidth="29040" windowHeight="15840" activeTab="4" xr2:uid="{F3D779CA-B893-45D9-B92F-7479690200D2}"/>
  </bookViews>
  <sheets>
    <sheet name="Tit" sheetId="1" r:id="rId1"/>
    <sheet name="1. Durchg" sheetId="2" r:id="rId2"/>
    <sheet name="2. Durchg" sheetId="3" r:id="rId3"/>
    <sheet name="3. Durchg" sheetId="4" r:id="rId4"/>
    <sheet name="4. Durchg" sheetId="6" r:id="rId5"/>
    <sheet name="Erg Mann" sheetId="7" r:id="rId6"/>
    <sheet name="Erg Einzel" sheetId="8" r:id="rId7"/>
  </sheets>
  <definedNames>
    <definedName name="__xlnm.Print_Area" localSheetId="6">'Erg Einzel'!#REF!</definedName>
    <definedName name="__xlnm.Print_Area" localSheetId="5">'Erg Mann'!$A$1:$G$31</definedName>
    <definedName name="_xlnm._FilterDatabase" localSheetId="6" hidden="1">'Erg Einzel'!#REF!</definedName>
    <definedName name="_xlnm.Print_Area" localSheetId="5">'Erg Mann'!$A$1:$G$31</definedName>
    <definedName name="Excel_BuiltIn__FilterDatabase">'Erg Mann'!$F$24:$F$24</definedName>
  </definedNames>
  <calcPr calcId="181029"/>
</workbook>
</file>

<file path=xl/calcChain.xml><?xml version="1.0" encoding="utf-8"?>
<calcChain xmlns="http://schemas.openxmlformats.org/spreadsheetml/2006/main">
  <c r="J43" i="8" l="1"/>
  <c r="L31" i="8"/>
  <c r="L10" i="8"/>
  <c r="J10" i="8"/>
  <c r="L4" i="8"/>
  <c r="E53" i="8"/>
  <c r="D53" i="8"/>
  <c r="C53" i="8"/>
  <c r="B53" i="8"/>
  <c r="F52" i="8"/>
  <c r="E52" i="8"/>
  <c r="D52" i="8"/>
  <c r="C52" i="8"/>
  <c r="B52" i="8"/>
  <c r="J52" i="2"/>
  <c r="F110" i="6" l="1"/>
  <c r="E60" i="8" s="1"/>
  <c r="F111" i="6"/>
  <c r="E58" i="8" s="1"/>
  <c r="F112" i="6"/>
  <c r="E59" i="8" s="1"/>
  <c r="F104" i="6"/>
  <c r="E19" i="8" s="1"/>
  <c r="F105" i="6"/>
  <c r="E15" i="8" s="1"/>
  <c r="F106" i="6"/>
  <c r="E6" i="8" s="1"/>
  <c r="F98" i="6"/>
  <c r="E14" i="8" s="1"/>
  <c r="F99" i="6"/>
  <c r="E37" i="8" s="1"/>
  <c r="F100" i="6"/>
  <c r="E12" i="8" s="1"/>
  <c r="F92" i="6"/>
  <c r="E25" i="8" s="1"/>
  <c r="F93" i="6"/>
  <c r="E21" i="8" s="1"/>
  <c r="F94" i="6"/>
  <c r="E22" i="8" s="1"/>
  <c r="F86" i="6"/>
  <c r="E47" i="8" s="1"/>
  <c r="F87" i="6"/>
  <c r="E48" i="8" s="1"/>
  <c r="F88" i="6"/>
  <c r="E51" i="8" s="1"/>
  <c r="F80" i="6"/>
  <c r="E45" i="8" s="1"/>
  <c r="F81" i="6"/>
  <c r="E44" i="8" s="1"/>
  <c r="F82" i="6"/>
  <c r="E49" i="8" s="1"/>
  <c r="F74" i="6"/>
  <c r="E18" i="8" s="1"/>
  <c r="F75" i="6"/>
  <c r="E16" i="8" s="1"/>
  <c r="F76" i="6"/>
  <c r="E66" i="8" s="1"/>
  <c r="F68" i="6"/>
  <c r="E27" i="8" s="1"/>
  <c r="F69" i="6"/>
  <c r="E17" i="8" s="1"/>
  <c r="F70" i="6"/>
  <c r="E28" i="8" s="1"/>
  <c r="F62" i="6"/>
  <c r="E7" i="8" s="1"/>
  <c r="F63" i="6"/>
  <c r="E5" i="8" s="1"/>
  <c r="F64" i="6"/>
  <c r="E8" i="8" s="1"/>
  <c r="F56" i="6"/>
  <c r="E26" i="8" s="1"/>
  <c r="F57" i="6"/>
  <c r="E23" i="8" s="1"/>
  <c r="F58" i="6"/>
  <c r="E24" i="8" s="1"/>
  <c r="F50" i="6"/>
  <c r="E36" i="8" s="1"/>
  <c r="F51" i="6"/>
  <c r="F52" i="6"/>
  <c r="F44" i="6"/>
  <c r="E50" i="8" s="1"/>
  <c r="F45" i="6"/>
  <c r="E55" i="8" s="1"/>
  <c r="F46" i="6"/>
  <c r="E35" i="8" s="1"/>
  <c r="F38" i="6"/>
  <c r="E54" i="8" s="1"/>
  <c r="F39" i="6"/>
  <c r="E65" i="8" s="1"/>
  <c r="F40" i="6"/>
  <c r="E64" i="8" s="1"/>
  <c r="F32" i="6"/>
  <c r="E34" i="8" s="1"/>
  <c r="F33" i="6"/>
  <c r="E46" i="8" s="1"/>
  <c r="F34" i="6"/>
  <c r="E39" i="8" s="1"/>
  <c r="F26" i="6"/>
  <c r="E62" i="8" s="1"/>
  <c r="F27" i="6"/>
  <c r="E63" i="8" s="1"/>
  <c r="F28" i="6"/>
  <c r="E61" i="8" s="1"/>
  <c r="F20" i="6"/>
  <c r="E13" i="8" s="1"/>
  <c r="F21" i="6"/>
  <c r="E41" i="8" s="1"/>
  <c r="F22" i="6"/>
  <c r="E29" i="8" s="1"/>
  <c r="F14" i="6"/>
  <c r="E32" i="8" s="1"/>
  <c r="F15" i="6"/>
  <c r="E40" i="8" s="1"/>
  <c r="F16" i="6"/>
  <c r="E20" i="8" s="1"/>
  <c r="F8" i="6"/>
  <c r="E11" i="8" s="1"/>
  <c r="F9" i="6"/>
  <c r="E38" i="8" s="1"/>
  <c r="F10" i="6"/>
  <c r="E33" i="8" s="1"/>
  <c r="F110" i="4"/>
  <c r="F111" i="4"/>
  <c r="F112" i="4"/>
  <c r="F104" i="4"/>
  <c r="F105" i="4"/>
  <c r="F106" i="4"/>
  <c r="F98" i="4"/>
  <c r="F99" i="4"/>
  <c r="F100" i="4"/>
  <c r="F92" i="4"/>
  <c r="F93" i="4"/>
  <c r="F94" i="4"/>
  <c r="F86" i="4"/>
  <c r="F87" i="4"/>
  <c r="F88" i="4"/>
  <c r="F80" i="4"/>
  <c r="F81" i="4"/>
  <c r="F82" i="4"/>
  <c r="F74" i="4"/>
  <c r="F75" i="4"/>
  <c r="F76" i="4"/>
  <c r="F68" i="4"/>
  <c r="F69" i="4"/>
  <c r="F70" i="4"/>
  <c r="F62" i="4"/>
  <c r="F63" i="4"/>
  <c r="F64" i="4"/>
  <c r="F56" i="4"/>
  <c r="F57" i="4"/>
  <c r="F58" i="4"/>
  <c r="F50" i="4"/>
  <c r="F51" i="4"/>
  <c r="F52" i="4"/>
  <c r="F44" i="4"/>
  <c r="F45" i="4"/>
  <c r="F46" i="4"/>
  <c r="F38" i="4"/>
  <c r="F39" i="4"/>
  <c r="F40" i="4"/>
  <c r="F32" i="4"/>
  <c r="F33" i="4"/>
  <c r="F34" i="4"/>
  <c r="F26" i="4"/>
  <c r="F27" i="4"/>
  <c r="F28" i="4"/>
  <c r="F20" i="4"/>
  <c r="F21" i="4"/>
  <c r="F22" i="4"/>
  <c r="F14" i="4"/>
  <c r="F15" i="4"/>
  <c r="F16" i="4"/>
  <c r="F8" i="4"/>
  <c r="F9" i="4"/>
  <c r="F10" i="4"/>
  <c r="F112" i="3"/>
  <c r="E112" i="3"/>
  <c r="F110" i="3"/>
  <c r="F111" i="3"/>
  <c r="F104" i="3"/>
  <c r="F105" i="3"/>
  <c r="F106" i="3"/>
  <c r="F98" i="3"/>
  <c r="F99" i="3"/>
  <c r="F100" i="3"/>
  <c r="F92" i="3"/>
  <c r="F93" i="3"/>
  <c r="F94" i="3"/>
  <c r="F86" i="3"/>
  <c r="F87" i="3"/>
  <c r="F88" i="3"/>
  <c r="F80" i="3"/>
  <c r="F81" i="3"/>
  <c r="F82" i="3"/>
  <c r="F74" i="3"/>
  <c r="F75" i="3"/>
  <c r="F76" i="3"/>
  <c r="F68" i="3"/>
  <c r="F69" i="3"/>
  <c r="F70" i="3"/>
  <c r="F62" i="3"/>
  <c r="F63" i="3"/>
  <c r="F64" i="3"/>
  <c r="F56" i="3"/>
  <c r="F57" i="3"/>
  <c r="F58" i="3"/>
  <c r="F50" i="3"/>
  <c r="F51" i="3"/>
  <c r="F52" i="3"/>
  <c r="F44" i="3"/>
  <c r="F45" i="3"/>
  <c r="F46" i="3"/>
  <c r="F38" i="3"/>
  <c r="F39" i="3"/>
  <c r="F40" i="3"/>
  <c r="F32" i="3"/>
  <c r="F33" i="3"/>
  <c r="F34" i="3"/>
  <c r="F26" i="3"/>
  <c r="F27" i="3"/>
  <c r="F28" i="3"/>
  <c r="F20" i="3"/>
  <c r="F21" i="3"/>
  <c r="F22" i="3"/>
  <c r="F14" i="3"/>
  <c r="F15" i="3"/>
  <c r="F16" i="3"/>
  <c r="F8" i="3"/>
  <c r="F9" i="3"/>
  <c r="F10" i="3"/>
  <c r="G1" i="8"/>
  <c r="A1" i="8"/>
  <c r="E113" i="2"/>
  <c r="E113" i="3" s="1"/>
  <c r="E107" i="2"/>
  <c r="E101" i="2"/>
  <c r="E95" i="2"/>
  <c r="E89" i="2"/>
  <c r="E83" i="2"/>
  <c r="E77" i="2"/>
  <c r="E77" i="3" s="1"/>
  <c r="E71" i="2"/>
  <c r="E71" i="3" s="1"/>
  <c r="E65" i="2"/>
  <c r="E65" i="6" s="1"/>
  <c r="D5" i="7" s="1"/>
  <c r="E59" i="2"/>
  <c r="E53" i="2"/>
  <c r="E47" i="2"/>
  <c r="E41" i="2"/>
  <c r="E35" i="2"/>
  <c r="E29" i="2"/>
  <c r="E29" i="4" s="1"/>
  <c r="E17" i="2"/>
  <c r="E11" i="2"/>
  <c r="E23" i="2"/>
  <c r="I77" i="6"/>
  <c r="H77" i="6"/>
  <c r="G77" i="6"/>
  <c r="C77" i="6"/>
  <c r="J76" i="6"/>
  <c r="E76" i="6"/>
  <c r="D66" i="8" s="1"/>
  <c r="D76" i="6"/>
  <c r="C66" i="8" s="1"/>
  <c r="C76" i="6"/>
  <c r="B66" i="8" s="1"/>
  <c r="J75" i="6"/>
  <c r="E75" i="6"/>
  <c r="D16" i="8" s="1"/>
  <c r="D75" i="6"/>
  <c r="C16" i="8" s="1"/>
  <c r="C75" i="6"/>
  <c r="B16" i="8" s="1"/>
  <c r="J74" i="6"/>
  <c r="E74" i="6"/>
  <c r="D18" i="8" s="1"/>
  <c r="D74" i="6"/>
  <c r="C18" i="8" s="1"/>
  <c r="C74" i="6"/>
  <c r="B18" i="8" s="1"/>
  <c r="I77" i="4"/>
  <c r="H77" i="4"/>
  <c r="G77" i="4"/>
  <c r="C77" i="4"/>
  <c r="J76" i="4"/>
  <c r="E76" i="4"/>
  <c r="D76" i="4"/>
  <c r="C76" i="4"/>
  <c r="J75" i="4"/>
  <c r="E75" i="4"/>
  <c r="D75" i="4"/>
  <c r="C75" i="4"/>
  <c r="J74" i="4"/>
  <c r="E74" i="4"/>
  <c r="D74" i="4"/>
  <c r="C74" i="4"/>
  <c r="I77" i="3"/>
  <c r="H77" i="3"/>
  <c r="G77" i="3"/>
  <c r="C77" i="3"/>
  <c r="J76" i="3"/>
  <c r="E76" i="3"/>
  <c r="D76" i="3"/>
  <c r="C76" i="3"/>
  <c r="J75" i="3"/>
  <c r="E75" i="3"/>
  <c r="D75" i="3"/>
  <c r="C75" i="3"/>
  <c r="J74" i="3"/>
  <c r="E74" i="3"/>
  <c r="D74" i="3"/>
  <c r="C74" i="3"/>
  <c r="I77" i="2"/>
  <c r="H77" i="2"/>
  <c r="G77" i="2"/>
  <c r="J76" i="2"/>
  <c r="L76" i="2" s="1"/>
  <c r="K76" i="3" s="1"/>
  <c r="J75" i="2"/>
  <c r="L75" i="2" s="1"/>
  <c r="K75" i="3" s="1"/>
  <c r="J74" i="2"/>
  <c r="L74" i="2" s="1"/>
  <c r="K74" i="3" s="1"/>
  <c r="J31" i="8"/>
  <c r="A1" i="7"/>
  <c r="I71" i="6"/>
  <c r="H71" i="6"/>
  <c r="G71" i="6"/>
  <c r="C71" i="6"/>
  <c r="F28" i="8" s="1"/>
  <c r="J70" i="6"/>
  <c r="E70" i="6"/>
  <c r="D28" i="8" s="1"/>
  <c r="D70" i="6"/>
  <c r="C28" i="8" s="1"/>
  <c r="C70" i="6"/>
  <c r="B28" i="8" s="1"/>
  <c r="J69" i="6"/>
  <c r="E69" i="6"/>
  <c r="D17" i="8" s="1"/>
  <c r="D69" i="6"/>
  <c r="C17" i="8" s="1"/>
  <c r="C69" i="6"/>
  <c r="B17" i="8" s="1"/>
  <c r="J68" i="6"/>
  <c r="E68" i="6"/>
  <c r="D27" i="8" s="1"/>
  <c r="D68" i="6"/>
  <c r="C27" i="8" s="1"/>
  <c r="C68" i="6"/>
  <c r="B27" i="8" s="1"/>
  <c r="I71" i="4"/>
  <c r="H71" i="4"/>
  <c r="G71" i="4"/>
  <c r="C71" i="4"/>
  <c r="J70" i="4"/>
  <c r="E70" i="4"/>
  <c r="D70" i="4"/>
  <c r="C70" i="4"/>
  <c r="J69" i="4"/>
  <c r="E69" i="4"/>
  <c r="D69" i="4"/>
  <c r="C69" i="4"/>
  <c r="J68" i="4"/>
  <c r="E68" i="4"/>
  <c r="D68" i="4"/>
  <c r="C68" i="4"/>
  <c r="D3" i="2"/>
  <c r="I71" i="3"/>
  <c r="H71" i="3"/>
  <c r="G71" i="3"/>
  <c r="C71" i="3"/>
  <c r="J70" i="3"/>
  <c r="E70" i="3"/>
  <c r="D70" i="3"/>
  <c r="C70" i="3"/>
  <c r="J69" i="3"/>
  <c r="E69" i="3"/>
  <c r="D69" i="3"/>
  <c r="C69" i="3"/>
  <c r="J68" i="3"/>
  <c r="E68" i="3"/>
  <c r="D68" i="3"/>
  <c r="C68" i="3"/>
  <c r="L43" i="8"/>
  <c r="J4" i="8"/>
  <c r="J69" i="2"/>
  <c r="L69" i="2" s="1"/>
  <c r="K69" i="3" s="1"/>
  <c r="J70" i="2"/>
  <c r="L70" i="2" s="1"/>
  <c r="K70" i="3" s="1"/>
  <c r="I71" i="2"/>
  <c r="H71" i="2"/>
  <c r="G71" i="2"/>
  <c r="J68" i="2"/>
  <c r="L68" i="2" s="1"/>
  <c r="K68" i="3" s="1"/>
  <c r="I113" i="6"/>
  <c r="H113" i="6"/>
  <c r="G113" i="6"/>
  <c r="C113" i="6"/>
  <c r="J112" i="6"/>
  <c r="E112" i="6"/>
  <c r="D59" i="8" s="1"/>
  <c r="D112" i="6"/>
  <c r="C59" i="8" s="1"/>
  <c r="C112" i="6"/>
  <c r="B59" i="8" s="1"/>
  <c r="J111" i="6"/>
  <c r="E111" i="6"/>
  <c r="D58" i="8" s="1"/>
  <c r="D111" i="6"/>
  <c r="C58" i="8" s="1"/>
  <c r="C111" i="6"/>
  <c r="B58" i="8" s="1"/>
  <c r="J110" i="6"/>
  <c r="E110" i="6"/>
  <c r="D60" i="8" s="1"/>
  <c r="D110" i="6"/>
  <c r="C60" i="8" s="1"/>
  <c r="C110" i="6"/>
  <c r="B60" i="8" s="1"/>
  <c r="I65" i="6"/>
  <c r="H65" i="6"/>
  <c r="G65" i="6"/>
  <c r="C65" i="6"/>
  <c r="F8" i="8" s="1"/>
  <c r="J64" i="6"/>
  <c r="E64" i="6"/>
  <c r="D8" i="8" s="1"/>
  <c r="D64" i="6"/>
  <c r="C8" i="8" s="1"/>
  <c r="C64" i="6"/>
  <c r="B8" i="8" s="1"/>
  <c r="J63" i="6"/>
  <c r="E63" i="6"/>
  <c r="D5" i="8" s="1"/>
  <c r="D63" i="6"/>
  <c r="C5" i="8" s="1"/>
  <c r="C63" i="6"/>
  <c r="B5" i="8" s="1"/>
  <c r="J62" i="6"/>
  <c r="E62" i="6"/>
  <c r="D7" i="8" s="1"/>
  <c r="D62" i="6"/>
  <c r="C7" i="8" s="1"/>
  <c r="C62" i="6"/>
  <c r="B7" i="8" s="1"/>
  <c r="I29" i="6"/>
  <c r="H29" i="6"/>
  <c r="G29" i="6"/>
  <c r="C29" i="6"/>
  <c r="F63" i="8" s="1"/>
  <c r="J28" i="6"/>
  <c r="E28" i="6"/>
  <c r="D61" i="8" s="1"/>
  <c r="D28" i="6"/>
  <c r="C61" i="8" s="1"/>
  <c r="C28" i="6"/>
  <c r="B61" i="8" s="1"/>
  <c r="J27" i="6"/>
  <c r="E27" i="6"/>
  <c r="D63" i="8" s="1"/>
  <c r="D27" i="6"/>
  <c r="C63" i="8" s="1"/>
  <c r="C27" i="6"/>
  <c r="B63" i="8" s="1"/>
  <c r="J26" i="6"/>
  <c r="E26" i="6"/>
  <c r="D62" i="8" s="1"/>
  <c r="D26" i="6"/>
  <c r="C62" i="8" s="1"/>
  <c r="C26" i="6"/>
  <c r="B62" i="8" s="1"/>
  <c r="I113" i="4"/>
  <c r="H113" i="4"/>
  <c r="G113" i="4"/>
  <c r="C113" i="4"/>
  <c r="J112" i="4"/>
  <c r="E112" i="4"/>
  <c r="D112" i="4"/>
  <c r="C112" i="4"/>
  <c r="J111" i="4"/>
  <c r="E111" i="4"/>
  <c r="D111" i="4"/>
  <c r="C111" i="4"/>
  <c r="J110" i="4"/>
  <c r="E110" i="4"/>
  <c r="D110" i="4"/>
  <c r="C110" i="4"/>
  <c r="I65" i="4"/>
  <c r="H65" i="4"/>
  <c r="G65" i="4"/>
  <c r="C65" i="4"/>
  <c r="J64" i="4"/>
  <c r="E64" i="4"/>
  <c r="D64" i="4"/>
  <c r="C64" i="4"/>
  <c r="J63" i="4"/>
  <c r="E63" i="4"/>
  <c r="D63" i="4"/>
  <c r="C63" i="4"/>
  <c r="J62" i="4"/>
  <c r="E62" i="4"/>
  <c r="D62" i="4"/>
  <c r="C62" i="4"/>
  <c r="I29" i="4"/>
  <c r="H29" i="4"/>
  <c r="G29" i="4"/>
  <c r="C29" i="4"/>
  <c r="J28" i="4"/>
  <c r="E28" i="4"/>
  <c r="D28" i="4"/>
  <c r="C28" i="4"/>
  <c r="J27" i="4"/>
  <c r="E27" i="4"/>
  <c r="D27" i="4"/>
  <c r="C27" i="4"/>
  <c r="J26" i="4"/>
  <c r="E26" i="4"/>
  <c r="D26" i="4"/>
  <c r="C26" i="4"/>
  <c r="I113" i="3"/>
  <c r="H113" i="3"/>
  <c r="G113" i="3"/>
  <c r="C113" i="3"/>
  <c r="J112" i="3"/>
  <c r="D112" i="3"/>
  <c r="C112" i="3"/>
  <c r="J111" i="3"/>
  <c r="E111" i="3"/>
  <c r="D111" i="3"/>
  <c r="C111" i="3"/>
  <c r="J110" i="3"/>
  <c r="E110" i="3"/>
  <c r="D110" i="3"/>
  <c r="C110" i="3"/>
  <c r="I65" i="3"/>
  <c r="H65" i="3"/>
  <c r="G65" i="3"/>
  <c r="C65" i="3"/>
  <c r="J64" i="3"/>
  <c r="E64" i="3"/>
  <c r="D64" i="3"/>
  <c r="C64" i="3"/>
  <c r="J63" i="3"/>
  <c r="E63" i="3"/>
  <c r="D63" i="3"/>
  <c r="C63" i="3"/>
  <c r="J62" i="3"/>
  <c r="E62" i="3"/>
  <c r="D62" i="3"/>
  <c r="C62" i="3"/>
  <c r="I29" i="3"/>
  <c r="H29" i="3"/>
  <c r="G29" i="3"/>
  <c r="C29" i="3"/>
  <c r="J28" i="3"/>
  <c r="E28" i="3"/>
  <c r="D28" i="3"/>
  <c r="C28" i="3"/>
  <c r="J27" i="3"/>
  <c r="E27" i="3"/>
  <c r="D27" i="3"/>
  <c r="C27" i="3"/>
  <c r="J26" i="3"/>
  <c r="E26" i="3"/>
  <c r="D26" i="3"/>
  <c r="C26" i="3"/>
  <c r="G17" i="2"/>
  <c r="I65" i="2"/>
  <c r="H65" i="2"/>
  <c r="G65" i="2"/>
  <c r="J64" i="2"/>
  <c r="L64" i="2" s="1"/>
  <c r="K64" i="3" s="1"/>
  <c r="J63" i="2"/>
  <c r="L63" i="2" s="1"/>
  <c r="K63" i="3" s="1"/>
  <c r="J62" i="2"/>
  <c r="L62" i="2" s="1"/>
  <c r="K62" i="3" s="1"/>
  <c r="I29" i="2"/>
  <c r="H29" i="2"/>
  <c r="G29" i="2"/>
  <c r="J28" i="2"/>
  <c r="L28" i="2" s="1"/>
  <c r="K28" i="3" s="1"/>
  <c r="J27" i="2"/>
  <c r="L27" i="2" s="1"/>
  <c r="K27" i="3" s="1"/>
  <c r="J26" i="2"/>
  <c r="L26" i="2" s="1"/>
  <c r="K26" i="3" s="1"/>
  <c r="J9" i="2"/>
  <c r="J8" i="2"/>
  <c r="I113" i="2"/>
  <c r="H113" i="2"/>
  <c r="G113" i="2"/>
  <c r="J112" i="2"/>
  <c r="L112" i="2" s="1"/>
  <c r="K112" i="3" s="1"/>
  <c r="J111" i="2"/>
  <c r="L111" i="2" s="1"/>
  <c r="K111" i="3" s="1"/>
  <c r="J110" i="2"/>
  <c r="L110" i="2" s="1"/>
  <c r="K110" i="3" s="1"/>
  <c r="F18" i="8" l="1"/>
  <c r="F16" i="8"/>
  <c r="F66" i="8"/>
  <c r="B33" i="7"/>
  <c r="F60" i="8"/>
  <c r="F58" i="8"/>
  <c r="L69" i="3"/>
  <c r="K69" i="4" s="1"/>
  <c r="L69" i="4" s="1"/>
  <c r="K69" i="6" s="1"/>
  <c r="L69" i="6" s="1"/>
  <c r="G17" i="8" s="1"/>
  <c r="J71" i="3"/>
  <c r="L75" i="3"/>
  <c r="K75" i="4" s="1"/>
  <c r="L75" i="4" s="1"/>
  <c r="K75" i="6" s="1"/>
  <c r="L75" i="6" s="1"/>
  <c r="G16" i="8" s="1"/>
  <c r="B17" i="7"/>
  <c r="K77" i="3"/>
  <c r="E71" i="6"/>
  <c r="D15" i="7" s="1"/>
  <c r="L76" i="3"/>
  <c r="K76" i="4" s="1"/>
  <c r="L76" i="4" s="1"/>
  <c r="K76" i="6" s="1"/>
  <c r="L76" i="6" s="1"/>
  <c r="G66" i="8" s="1"/>
  <c r="L74" i="3"/>
  <c r="K74" i="4" s="1"/>
  <c r="E77" i="4"/>
  <c r="E77" i="6"/>
  <c r="D17" i="7" s="1"/>
  <c r="J77" i="6"/>
  <c r="J77" i="4"/>
  <c r="J77" i="3"/>
  <c r="J77" i="2"/>
  <c r="L77" i="2" s="1"/>
  <c r="F27" i="8"/>
  <c r="E71" i="4"/>
  <c r="F17" i="8"/>
  <c r="B15" i="7"/>
  <c r="F59" i="8"/>
  <c r="J71" i="6"/>
  <c r="J71" i="4"/>
  <c r="L68" i="3"/>
  <c r="K68" i="4" s="1"/>
  <c r="L68" i="4" s="1"/>
  <c r="K68" i="6" s="1"/>
  <c r="L68" i="6" s="1"/>
  <c r="G27" i="8" s="1"/>
  <c r="K71" i="3"/>
  <c r="L70" i="3"/>
  <c r="K70" i="4" s="1"/>
  <c r="L70" i="4" s="1"/>
  <c r="K70" i="6" s="1"/>
  <c r="J71" i="2"/>
  <c r="L71" i="2" s="1"/>
  <c r="K113" i="3"/>
  <c r="E65" i="4"/>
  <c r="E113" i="6"/>
  <c r="D33" i="7" s="1"/>
  <c r="B32" i="7"/>
  <c r="E113" i="4"/>
  <c r="F7" i="8"/>
  <c r="B5" i="7"/>
  <c r="F5" i="8"/>
  <c r="E29" i="3"/>
  <c r="E65" i="3"/>
  <c r="E29" i="6"/>
  <c r="D32" i="7" s="1"/>
  <c r="F62" i="8"/>
  <c r="F61" i="8"/>
  <c r="L110" i="3"/>
  <c r="K110" i="4" s="1"/>
  <c r="L110" i="4" s="1"/>
  <c r="K110" i="6" s="1"/>
  <c r="L111" i="3"/>
  <c r="K111" i="4" s="1"/>
  <c r="L111" i="4" s="1"/>
  <c r="K111" i="6" s="1"/>
  <c r="L111" i="6" s="1"/>
  <c r="G58" i="8" s="1"/>
  <c r="L112" i="3"/>
  <c r="K112" i="4" s="1"/>
  <c r="L112" i="4" s="1"/>
  <c r="K112" i="6" s="1"/>
  <c r="L112" i="6" s="1"/>
  <c r="G59" i="8" s="1"/>
  <c r="J113" i="6"/>
  <c r="J65" i="6"/>
  <c r="J29" i="6"/>
  <c r="J113" i="4"/>
  <c r="J65" i="4"/>
  <c r="J29" i="4"/>
  <c r="J113" i="3"/>
  <c r="K65" i="3"/>
  <c r="L64" i="3"/>
  <c r="K64" i="4" s="1"/>
  <c r="L64" i="4" s="1"/>
  <c r="K64" i="6" s="1"/>
  <c r="L64" i="6" s="1"/>
  <c r="G8" i="8" s="1"/>
  <c r="L27" i="3"/>
  <c r="K27" i="4" s="1"/>
  <c r="L27" i="4" s="1"/>
  <c r="K27" i="6" s="1"/>
  <c r="L27" i="6" s="1"/>
  <c r="G63" i="8" s="1"/>
  <c r="L63" i="3"/>
  <c r="K63" i="4" s="1"/>
  <c r="L63" i="4" s="1"/>
  <c r="K63" i="6" s="1"/>
  <c r="L26" i="3"/>
  <c r="K26" i="4" s="1"/>
  <c r="L26" i="4" s="1"/>
  <c r="K26" i="6" s="1"/>
  <c r="L62" i="3"/>
  <c r="K62" i="4" s="1"/>
  <c r="L62" i="4" s="1"/>
  <c r="K62" i="6" s="1"/>
  <c r="L62" i="6" s="1"/>
  <c r="G7" i="8" s="1"/>
  <c r="J65" i="3"/>
  <c r="K29" i="3"/>
  <c r="L28" i="3"/>
  <c r="K28" i="4" s="1"/>
  <c r="L28" i="4" s="1"/>
  <c r="K28" i="6" s="1"/>
  <c r="L28" i="6" s="1"/>
  <c r="G61" i="8" s="1"/>
  <c r="J29" i="3"/>
  <c r="J65" i="2"/>
  <c r="L65" i="2" s="1"/>
  <c r="J29" i="2"/>
  <c r="L29" i="2" s="1"/>
  <c r="J113" i="2"/>
  <c r="L113" i="2" s="1"/>
  <c r="J106" i="3"/>
  <c r="J105" i="3"/>
  <c r="J104" i="3"/>
  <c r="J100" i="3"/>
  <c r="J99" i="3"/>
  <c r="J98" i="3"/>
  <c r="J94" i="3"/>
  <c r="J93" i="3"/>
  <c r="J92" i="3"/>
  <c r="J88" i="3"/>
  <c r="J87" i="3"/>
  <c r="J86" i="3"/>
  <c r="J82" i="3"/>
  <c r="J81" i="3"/>
  <c r="J80" i="3"/>
  <c r="J58" i="3"/>
  <c r="J57" i="3"/>
  <c r="J56" i="3"/>
  <c r="J52" i="3"/>
  <c r="J51" i="3"/>
  <c r="J50" i="3"/>
  <c r="J46" i="3"/>
  <c r="J45" i="3"/>
  <c r="J44" i="3"/>
  <c r="J40" i="3"/>
  <c r="J39" i="3"/>
  <c r="J38" i="3"/>
  <c r="J34" i="3"/>
  <c r="J33" i="3"/>
  <c r="J32" i="3"/>
  <c r="J22" i="3"/>
  <c r="J21" i="3"/>
  <c r="J20" i="3"/>
  <c r="J15" i="3"/>
  <c r="J16" i="3"/>
  <c r="J14" i="3"/>
  <c r="J9" i="3"/>
  <c r="J10" i="3"/>
  <c r="J8" i="3"/>
  <c r="J106" i="2"/>
  <c r="J105" i="2"/>
  <c r="J104" i="2"/>
  <c r="J100" i="2"/>
  <c r="J99" i="2"/>
  <c r="J98" i="2"/>
  <c r="J94" i="2"/>
  <c r="J93" i="2"/>
  <c r="J92" i="2"/>
  <c r="J88" i="2"/>
  <c r="J87" i="2"/>
  <c r="J86" i="2"/>
  <c r="J82" i="2"/>
  <c r="J81" i="2"/>
  <c r="J80" i="2"/>
  <c r="J58" i="2"/>
  <c r="J57" i="2"/>
  <c r="J56" i="2"/>
  <c r="J51" i="2"/>
  <c r="J50" i="2"/>
  <c r="J46" i="2"/>
  <c r="J45" i="2"/>
  <c r="J44" i="2"/>
  <c r="J40" i="2"/>
  <c r="J39" i="2"/>
  <c r="J38" i="2"/>
  <c r="J34" i="2"/>
  <c r="J33" i="2"/>
  <c r="J32" i="2"/>
  <c r="J22" i="2"/>
  <c r="J21" i="2"/>
  <c r="J20" i="2"/>
  <c r="J15" i="2"/>
  <c r="J16" i="2"/>
  <c r="J14" i="2"/>
  <c r="J10" i="2"/>
  <c r="J16" i="6"/>
  <c r="I20" i="8" s="1"/>
  <c r="J15" i="6"/>
  <c r="J14" i="6"/>
  <c r="J20" i="6"/>
  <c r="J21" i="6"/>
  <c r="J22" i="6"/>
  <c r="I27" i="8" s="1"/>
  <c r="J22" i="4"/>
  <c r="J21" i="4"/>
  <c r="J20" i="4"/>
  <c r="J16" i="4"/>
  <c r="J15" i="4"/>
  <c r="J14" i="4"/>
  <c r="L71" i="3" l="1"/>
  <c r="L77" i="3"/>
  <c r="K77" i="4"/>
  <c r="L77" i="4" s="1"/>
  <c r="L74" i="4"/>
  <c r="K74" i="6" s="1"/>
  <c r="K71" i="4"/>
  <c r="L71" i="4" s="1"/>
  <c r="L70" i="6"/>
  <c r="G28" i="8" s="1"/>
  <c r="K71" i="6"/>
  <c r="L71" i="6" s="1"/>
  <c r="E15" i="7" s="1"/>
  <c r="L113" i="3"/>
  <c r="L29" i="3"/>
  <c r="K113" i="4"/>
  <c r="L113" i="4" s="1"/>
  <c r="L65" i="3"/>
  <c r="K113" i="6"/>
  <c r="L113" i="6" s="1"/>
  <c r="E33" i="7" s="1"/>
  <c r="L110" i="6"/>
  <c r="G60" i="8" s="1"/>
  <c r="K65" i="6"/>
  <c r="L65" i="6" s="1"/>
  <c r="E5" i="7" s="1"/>
  <c r="K65" i="4"/>
  <c r="L65" i="4" s="1"/>
  <c r="L63" i="6"/>
  <c r="G5" i="8" s="1"/>
  <c r="L26" i="6"/>
  <c r="G62" i="8" s="1"/>
  <c r="K29" i="6"/>
  <c r="L29" i="6" s="1"/>
  <c r="E32" i="7" s="1"/>
  <c r="K29" i="4"/>
  <c r="L29" i="4" s="1"/>
  <c r="H53" i="6"/>
  <c r="E105" i="3"/>
  <c r="E106" i="3"/>
  <c r="D105" i="3"/>
  <c r="D106" i="3"/>
  <c r="C105" i="3"/>
  <c r="C106" i="3"/>
  <c r="K77" i="6" l="1"/>
  <c r="L77" i="6" s="1"/>
  <c r="L74" i="6"/>
  <c r="G18" i="8" s="1"/>
  <c r="I107" i="6"/>
  <c r="H107" i="6"/>
  <c r="G107" i="6"/>
  <c r="C107" i="6"/>
  <c r="F15" i="8" s="1"/>
  <c r="J106" i="6"/>
  <c r="E106" i="6"/>
  <c r="D6" i="8" s="1"/>
  <c r="D106" i="6"/>
  <c r="C6" i="8" s="1"/>
  <c r="C106" i="6"/>
  <c r="B6" i="8" s="1"/>
  <c r="J105" i="6"/>
  <c r="E105" i="6"/>
  <c r="D15" i="8" s="1"/>
  <c r="D105" i="6"/>
  <c r="C15" i="8" s="1"/>
  <c r="C105" i="6"/>
  <c r="B15" i="8" s="1"/>
  <c r="J104" i="6"/>
  <c r="E104" i="6"/>
  <c r="D19" i="8" s="1"/>
  <c r="D104" i="6"/>
  <c r="C19" i="8" s="1"/>
  <c r="C104" i="6"/>
  <c r="B19" i="8" s="1"/>
  <c r="I107" i="4"/>
  <c r="H107" i="4"/>
  <c r="G107" i="4"/>
  <c r="C107" i="4"/>
  <c r="J106" i="4"/>
  <c r="E106" i="4"/>
  <c r="D106" i="4"/>
  <c r="C106" i="4"/>
  <c r="J105" i="4"/>
  <c r="E105" i="4"/>
  <c r="D105" i="4"/>
  <c r="C105" i="4"/>
  <c r="J104" i="4"/>
  <c r="E104" i="4"/>
  <c r="D104" i="4"/>
  <c r="C104" i="4"/>
  <c r="L104" i="2"/>
  <c r="K104" i="3" s="1"/>
  <c r="I107" i="3"/>
  <c r="H107" i="3"/>
  <c r="G107" i="3"/>
  <c r="C107" i="3"/>
  <c r="E104" i="3"/>
  <c r="D104" i="3"/>
  <c r="C104" i="3"/>
  <c r="E17" i="7" l="1"/>
  <c r="B6" i="7"/>
  <c r="F19" i="8"/>
  <c r="F6" i="8"/>
  <c r="J107" i="6"/>
  <c r="J107" i="4"/>
  <c r="L104" i="3"/>
  <c r="K104" i="4" s="1"/>
  <c r="J107" i="3"/>
  <c r="I107" i="2"/>
  <c r="H107" i="2"/>
  <c r="G107" i="2"/>
  <c r="L106" i="2"/>
  <c r="K106" i="3" s="1"/>
  <c r="L106" i="3" s="1"/>
  <c r="K106" i="4" s="1"/>
  <c r="L106" i="4" s="1"/>
  <c r="K106" i="6" s="1"/>
  <c r="L106" i="6" s="1"/>
  <c r="G6" i="8" s="1"/>
  <c r="L105" i="2"/>
  <c r="K105" i="3" s="1"/>
  <c r="L105" i="3" s="1"/>
  <c r="K105" i="4" s="1"/>
  <c r="L105" i="4" s="1"/>
  <c r="K105" i="6" s="1"/>
  <c r="L105" i="6" s="1"/>
  <c r="G15" i="8" s="1"/>
  <c r="C81" i="3"/>
  <c r="D81" i="3"/>
  <c r="E81" i="3"/>
  <c r="C82" i="3"/>
  <c r="D82" i="3"/>
  <c r="E82" i="3"/>
  <c r="D80" i="3"/>
  <c r="E80" i="3"/>
  <c r="C80" i="3"/>
  <c r="C83" i="3"/>
  <c r="G83" i="3"/>
  <c r="H83" i="3"/>
  <c r="I83" i="3"/>
  <c r="I101" i="6"/>
  <c r="H101" i="6"/>
  <c r="G101" i="6"/>
  <c r="C101" i="6"/>
  <c r="B14" i="7" s="1"/>
  <c r="J100" i="6"/>
  <c r="E100" i="6"/>
  <c r="D12" i="8" s="1"/>
  <c r="D100" i="6"/>
  <c r="C12" i="8" s="1"/>
  <c r="C100" i="6"/>
  <c r="B12" i="8" s="1"/>
  <c r="J99" i="6"/>
  <c r="E99" i="6"/>
  <c r="D37" i="8" s="1"/>
  <c r="D99" i="6"/>
  <c r="C37" i="8" s="1"/>
  <c r="C99" i="6"/>
  <c r="B37" i="8" s="1"/>
  <c r="J98" i="6"/>
  <c r="I14" i="8" s="1"/>
  <c r="E98" i="6"/>
  <c r="D14" i="8" s="1"/>
  <c r="D98" i="6"/>
  <c r="C14" i="8" s="1"/>
  <c r="C98" i="6"/>
  <c r="B14" i="8" s="1"/>
  <c r="I101" i="4"/>
  <c r="H101" i="4"/>
  <c r="G101" i="4"/>
  <c r="C101" i="4"/>
  <c r="J100" i="4"/>
  <c r="E100" i="4"/>
  <c r="D100" i="4"/>
  <c r="C100" i="4"/>
  <c r="J99" i="4"/>
  <c r="E99" i="4"/>
  <c r="D99" i="4"/>
  <c r="C99" i="4"/>
  <c r="J98" i="4"/>
  <c r="E98" i="4"/>
  <c r="D98" i="4"/>
  <c r="C98" i="4"/>
  <c r="L38" i="2"/>
  <c r="J101" i="4" l="1"/>
  <c r="F12" i="8"/>
  <c r="F37" i="8"/>
  <c r="F14" i="8"/>
  <c r="J83" i="3"/>
  <c r="E107" i="6"/>
  <c r="D6" i="7" s="1"/>
  <c r="E107" i="4"/>
  <c r="E107" i="3"/>
  <c r="K107" i="4"/>
  <c r="L107" i="4" s="1"/>
  <c r="L104" i="4"/>
  <c r="K104" i="6" s="1"/>
  <c r="K107" i="3"/>
  <c r="L107" i="3" s="1"/>
  <c r="J107" i="2"/>
  <c r="L107" i="2" s="1"/>
  <c r="J101" i="6"/>
  <c r="E83" i="3"/>
  <c r="E53" i="3"/>
  <c r="I101" i="3"/>
  <c r="H101" i="3"/>
  <c r="G101" i="3"/>
  <c r="C101" i="3"/>
  <c r="E100" i="3"/>
  <c r="D100" i="3"/>
  <c r="C100" i="3"/>
  <c r="E99" i="3"/>
  <c r="D99" i="3"/>
  <c r="C99" i="3"/>
  <c r="E98" i="3"/>
  <c r="D98" i="3"/>
  <c r="C98" i="3"/>
  <c r="I101" i="2"/>
  <c r="H101" i="2"/>
  <c r="G101" i="2"/>
  <c r="L100" i="2"/>
  <c r="K100" i="3" s="1"/>
  <c r="L99" i="2"/>
  <c r="K99" i="3" s="1"/>
  <c r="L98" i="2"/>
  <c r="K98" i="3" s="1"/>
  <c r="D2" i="6"/>
  <c r="L99" i="3" l="1"/>
  <c r="K99" i="4" s="1"/>
  <c r="L99" i="4" s="1"/>
  <c r="K99" i="6" s="1"/>
  <c r="L99" i="6" s="1"/>
  <c r="G37" i="8" s="1"/>
  <c r="K107" i="6"/>
  <c r="L107" i="6" s="1"/>
  <c r="E6" i="7" s="1"/>
  <c r="L104" i="6"/>
  <c r="G19" i="8" s="1"/>
  <c r="E101" i="3"/>
  <c r="E101" i="6"/>
  <c r="D14" i="7" s="1"/>
  <c r="E101" i="4"/>
  <c r="K101" i="3"/>
  <c r="L100" i="3"/>
  <c r="K100" i="4" s="1"/>
  <c r="L100" i="4" s="1"/>
  <c r="K100" i="6" s="1"/>
  <c r="L100" i="6" s="1"/>
  <c r="G12" i="8" s="1"/>
  <c r="L98" i="3"/>
  <c r="K98" i="4" s="1"/>
  <c r="J101" i="3"/>
  <c r="J101" i="2"/>
  <c r="L101" i="2" s="1"/>
  <c r="E39" i="3"/>
  <c r="K101" i="4" l="1"/>
  <c r="L101" i="4" s="1"/>
  <c r="L98" i="4"/>
  <c r="K98" i="6" s="1"/>
  <c r="L101" i="3"/>
  <c r="K101" i="6" l="1"/>
  <c r="L101" i="6" s="1"/>
  <c r="E14" i="7" s="1"/>
  <c r="L98" i="6"/>
  <c r="G14" i="8" s="1"/>
  <c r="L8" i="2"/>
  <c r="K8" i="3" s="1"/>
  <c r="L9" i="2"/>
  <c r="K9" i="3" s="1"/>
  <c r="L10" i="2"/>
  <c r="K10" i="3" s="1"/>
  <c r="E11" i="4"/>
  <c r="G11" i="2"/>
  <c r="H11" i="2"/>
  <c r="I11" i="2"/>
  <c r="L14" i="2"/>
  <c r="K14" i="3" s="1"/>
  <c r="L15" i="2"/>
  <c r="K15" i="3" s="1"/>
  <c r="L16" i="2"/>
  <c r="K16" i="3" s="1"/>
  <c r="E17" i="3"/>
  <c r="H17" i="2"/>
  <c r="I17" i="2"/>
  <c r="L20" i="2"/>
  <c r="K20" i="3" s="1"/>
  <c r="L21" i="2"/>
  <c r="K21" i="3" s="1"/>
  <c r="L22" i="2"/>
  <c r="K22" i="3" s="1"/>
  <c r="E23" i="3"/>
  <c r="G23" i="2"/>
  <c r="H23" i="2"/>
  <c r="I23" i="2"/>
  <c r="L32" i="2"/>
  <c r="K32" i="3" s="1"/>
  <c r="L33" i="2"/>
  <c r="K33" i="3" s="1"/>
  <c r="L34" i="2"/>
  <c r="K34" i="3" s="1"/>
  <c r="G35" i="2"/>
  <c r="H35" i="2"/>
  <c r="I35" i="2"/>
  <c r="L39" i="2"/>
  <c r="K39" i="3" s="1"/>
  <c r="G41" i="2"/>
  <c r="H41" i="2"/>
  <c r="I41" i="2"/>
  <c r="L44" i="2"/>
  <c r="K44" i="3" s="1"/>
  <c r="L45" i="2"/>
  <c r="K45" i="3" s="1"/>
  <c r="L46" i="2"/>
  <c r="K46" i="3" s="1"/>
  <c r="G47" i="2"/>
  <c r="H47" i="2"/>
  <c r="I47" i="2"/>
  <c r="L50" i="2"/>
  <c r="K50" i="3" s="1"/>
  <c r="L51" i="2"/>
  <c r="K51" i="3" s="1"/>
  <c r="L52" i="2"/>
  <c r="K52" i="3" s="1"/>
  <c r="E53" i="4"/>
  <c r="G53" i="2"/>
  <c r="H53" i="2"/>
  <c r="I53" i="2"/>
  <c r="L56" i="2"/>
  <c r="K56" i="3" s="1"/>
  <c r="L57" i="2"/>
  <c r="K57" i="3" s="1"/>
  <c r="L58" i="2"/>
  <c r="K58" i="3" s="1"/>
  <c r="E59" i="6"/>
  <c r="D13" i="7" s="1"/>
  <c r="G59" i="2"/>
  <c r="H59" i="2"/>
  <c r="I59" i="2"/>
  <c r="L80" i="2"/>
  <c r="K80" i="3" s="1"/>
  <c r="L81" i="2"/>
  <c r="K81" i="3" s="1"/>
  <c r="L81" i="3" s="1"/>
  <c r="K81" i="4" s="1"/>
  <c r="L82" i="2"/>
  <c r="K82" i="3" s="1"/>
  <c r="L82" i="3" s="1"/>
  <c r="K82" i="4" s="1"/>
  <c r="E83" i="4"/>
  <c r="G83" i="2"/>
  <c r="H83" i="2"/>
  <c r="I83" i="2"/>
  <c r="L86" i="2"/>
  <c r="K86" i="3" s="1"/>
  <c r="L87" i="2"/>
  <c r="K87" i="3" s="1"/>
  <c r="L88" i="2"/>
  <c r="K88" i="3" s="1"/>
  <c r="E89" i="4"/>
  <c r="G89" i="2"/>
  <c r="H89" i="2"/>
  <c r="I89" i="2"/>
  <c r="L92" i="2"/>
  <c r="K92" i="3" s="1"/>
  <c r="L93" i="2"/>
  <c r="K93" i="3" s="1"/>
  <c r="L94" i="2"/>
  <c r="K94" i="3" s="1"/>
  <c r="E95" i="6"/>
  <c r="D12" i="7" s="1"/>
  <c r="G95" i="2"/>
  <c r="H95" i="2"/>
  <c r="I95" i="2"/>
  <c r="D2" i="3"/>
  <c r="I2" i="3"/>
  <c r="D3" i="3" s="1"/>
  <c r="I2" i="4" s="1"/>
  <c r="D3" i="4" s="1"/>
  <c r="I2" i="6" s="1"/>
  <c r="A3" i="3"/>
  <c r="A3" i="4" s="1"/>
  <c r="C8" i="3"/>
  <c r="D8" i="3"/>
  <c r="E8" i="3"/>
  <c r="C9" i="3"/>
  <c r="D9" i="3"/>
  <c r="E9" i="3"/>
  <c r="C10" i="3"/>
  <c r="D10" i="3"/>
  <c r="E10" i="3"/>
  <c r="C11" i="3"/>
  <c r="G11" i="3"/>
  <c r="H11" i="3"/>
  <c r="I11" i="3"/>
  <c r="C14" i="3"/>
  <c r="D14" i="3"/>
  <c r="E14" i="3"/>
  <c r="C15" i="3"/>
  <c r="D15" i="3"/>
  <c r="E15" i="3"/>
  <c r="C16" i="3"/>
  <c r="D16" i="3"/>
  <c r="E16" i="3"/>
  <c r="C17" i="3"/>
  <c r="G17" i="3"/>
  <c r="H17" i="3"/>
  <c r="I17" i="3"/>
  <c r="C20" i="3"/>
  <c r="D20" i="3"/>
  <c r="E20" i="3"/>
  <c r="C21" i="3"/>
  <c r="D21" i="3"/>
  <c r="E21" i="3"/>
  <c r="C22" i="3"/>
  <c r="D22" i="3"/>
  <c r="E22" i="3"/>
  <c r="C23" i="3"/>
  <c r="G23" i="3"/>
  <c r="H23" i="3"/>
  <c r="I23" i="3"/>
  <c r="C32" i="3"/>
  <c r="D32" i="3"/>
  <c r="E32" i="3"/>
  <c r="C33" i="3"/>
  <c r="D33" i="3"/>
  <c r="E33" i="3"/>
  <c r="C34" i="3"/>
  <c r="D34" i="3"/>
  <c r="E34" i="3"/>
  <c r="C35" i="3"/>
  <c r="G35" i="3"/>
  <c r="H35" i="3"/>
  <c r="I35" i="3"/>
  <c r="C38" i="3"/>
  <c r="D38" i="3"/>
  <c r="E38" i="3"/>
  <c r="K38" i="3"/>
  <c r="C39" i="3"/>
  <c r="D39" i="3"/>
  <c r="C40" i="3"/>
  <c r="D40" i="3"/>
  <c r="E40" i="3"/>
  <c r="C41" i="3"/>
  <c r="E41" i="3"/>
  <c r="G41" i="3"/>
  <c r="H41" i="3"/>
  <c r="I41" i="3"/>
  <c r="C44" i="3"/>
  <c r="D44" i="3"/>
  <c r="E44" i="3"/>
  <c r="C45" i="3"/>
  <c r="D45" i="3"/>
  <c r="E45" i="3"/>
  <c r="C46" i="3"/>
  <c r="D46" i="3"/>
  <c r="E46" i="3"/>
  <c r="C47" i="3"/>
  <c r="G47" i="3"/>
  <c r="H47" i="3"/>
  <c r="I47" i="3"/>
  <c r="C50" i="3"/>
  <c r="D50" i="3"/>
  <c r="E50" i="3"/>
  <c r="C51" i="3"/>
  <c r="D51" i="3"/>
  <c r="E51" i="3"/>
  <c r="C52" i="3"/>
  <c r="D52" i="3"/>
  <c r="E52" i="3"/>
  <c r="C53" i="3"/>
  <c r="G53" i="3"/>
  <c r="H53" i="3"/>
  <c r="I53" i="3"/>
  <c r="C56" i="3"/>
  <c r="D56" i="3"/>
  <c r="E56" i="3"/>
  <c r="C57" i="3"/>
  <c r="D57" i="3"/>
  <c r="E57" i="3"/>
  <c r="C58" i="3"/>
  <c r="D58" i="3"/>
  <c r="E58" i="3"/>
  <c r="C59" i="3"/>
  <c r="G59" i="3"/>
  <c r="H59" i="3"/>
  <c r="I59" i="3"/>
  <c r="C86" i="3"/>
  <c r="D86" i="3"/>
  <c r="E86" i="3"/>
  <c r="C87" i="3"/>
  <c r="D87" i="3"/>
  <c r="E87" i="3"/>
  <c r="C88" i="3"/>
  <c r="D88" i="3"/>
  <c r="E88" i="3"/>
  <c r="C89" i="3"/>
  <c r="G89" i="3"/>
  <c r="H89" i="3"/>
  <c r="I89" i="3"/>
  <c r="C92" i="3"/>
  <c r="D92" i="3"/>
  <c r="E92" i="3"/>
  <c r="C93" i="3"/>
  <c r="D93" i="3"/>
  <c r="E93" i="3"/>
  <c r="C94" i="3"/>
  <c r="D94" i="3"/>
  <c r="E94" i="3"/>
  <c r="C95" i="3"/>
  <c r="G95" i="3"/>
  <c r="H95" i="3"/>
  <c r="I95" i="3"/>
  <c r="D2" i="4"/>
  <c r="C8" i="4"/>
  <c r="D8" i="4"/>
  <c r="E8" i="4"/>
  <c r="J8" i="4"/>
  <c r="C9" i="4"/>
  <c r="D9" i="4"/>
  <c r="E9" i="4"/>
  <c r="J9" i="4"/>
  <c r="C10" i="4"/>
  <c r="D10" i="4"/>
  <c r="E10" i="4"/>
  <c r="J10" i="4"/>
  <c r="C11" i="4"/>
  <c r="G11" i="4"/>
  <c r="H11" i="4"/>
  <c r="I11" i="4"/>
  <c r="C14" i="4"/>
  <c r="D14" i="4"/>
  <c r="E14" i="4"/>
  <c r="C15" i="4"/>
  <c r="D15" i="4"/>
  <c r="E15" i="4"/>
  <c r="C16" i="4"/>
  <c r="D16" i="4"/>
  <c r="E16" i="4"/>
  <c r="C17" i="4"/>
  <c r="G17" i="4"/>
  <c r="H17" i="4"/>
  <c r="I17" i="4"/>
  <c r="C20" i="4"/>
  <c r="D20" i="4"/>
  <c r="E20" i="4"/>
  <c r="C21" i="4"/>
  <c r="D21" i="4"/>
  <c r="E21" i="4"/>
  <c r="C22" i="4"/>
  <c r="D22" i="4"/>
  <c r="E22" i="4"/>
  <c r="J23" i="4"/>
  <c r="C23" i="4"/>
  <c r="G23" i="4"/>
  <c r="H23" i="4"/>
  <c r="I23" i="4"/>
  <c r="C32" i="4"/>
  <c r="D32" i="4"/>
  <c r="E32" i="4"/>
  <c r="J32" i="4"/>
  <c r="C33" i="4"/>
  <c r="D33" i="4"/>
  <c r="E33" i="4"/>
  <c r="J33" i="4"/>
  <c r="C34" i="4"/>
  <c r="D34" i="4"/>
  <c r="E34" i="4"/>
  <c r="J34" i="4"/>
  <c r="C35" i="4"/>
  <c r="G35" i="4"/>
  <c r="H35" i="4"/>
  <c r="I35" i="4"/>
  <c r="C38" i="4"/>
  <c r="D38" i="4"/>
  <c r="E38" i="4"/>
  <c r="J38" i="4"/>
  <c r="C39" i="4"/>
  <c r="D39" i="4"/>
  <c r="E39" i="4"/>
  <c r="J39" i="4"/>
  <c r="C40" i="4"/>
  <c r="D40" i="4"/>
  <c r="E40" i="4"/>
  <c r="J40" i="4"/>
  <c r="C41" i="4"/>
  <c r="E41" i="4"/>
  <c r="G41" i="4"/>
  <c r="H41" i="4"/>
  <c r="I41" i="4"/>
  <c r="C44" i="4"/>
  <c r="D44" i="4"/>
  <c r="E44" i="4"/>
  <c r="J44" i="4"/>
  <c r="C45" i="4"/>
  <c r="D45" i="4"/>
  <c r="E45" i="4"/>
  <c r="J45" i="4"/>
  <c r="C46" i="4"/>
  <c r="D46" i="4"/>
  <c r="E46" i="4"/>
  <c r="J46" i="4"/>
  <c r="C47" i="4"/>
  <c r="G47" i="4"/>
  <c r="H47" i="4"/>
  <c r="I47" i="4"/>
  <c r="C50" i="4"/>
  <c r="D50" i="4"/>
  <c r="E50" i="4"/>
  <c r="J50" i="4"/>
  <c r="C51" i="4"/>
  <c r="D51" i="4"/>
  <c r="E51" i="4"/>
  <c r="J51" i="4"/>
  <c r="C52" i="4"/>
  <c r="D52" i="4"/>
  <c r="E52" i="4"/>
  <c r="J52" i="4"/>
  <c r="C53" i="4"/>
  <c r="G53" i="4"/>
  <c r="H53" i="4"/>
  <c r="I53" i="4"/>
  <c r="C56" i="4"/>
  <c r="D56" i="4"/>
  <c r="E56" i="4"/>
  <c r="J56" i="4"/>
  <c r="C57" i="4"/>
  <c r="D57" i="4"/>
  <c r="E57" i="4"/>
  <c r="J57" i="4"/>
  <c r="C58" i="4"/>
  <c r="D58" i="4"/>
  <c r="E58" i="4"/>
  <c r="J58" i="4"/>
  <c r="C59" i="4"/>
  <c r="E59" i="4"/>
  <c r="G59" i="4"/>
  <c r="H59" i="4"/>
  <c r="I59" i="4"/>
  <c r="C80" i="4"/>
  <c r="D80" i="4"/>
  <c r="E80" i="4"/>
  <c r="J80" i="4"/>
  <c r="C81" i="4"/>
  <c r="D81" i="4"/>
  <c r="E81" i="4"/>
  <c r="J81" i="4"/>
  <c r="C82" i="4"/>
  <c r="D82" i="4"/>
  <c r="E82" i="4"/>
  <c r="J82" i="4"/>
  <c r="C83" i="4"/>
  <c r="G83" i="4"/>
  <c r="H83" i="4"/>
  <c r="I83" i="4"/>
  <c r="C86" i="4"/>
  <c r="D86" i="4"/>
  <c r="E86" i="4"/>
  <c r="J86" i="4"/>
  <c r="C87" i="4"/>
  <c r="D87" i="4"/>
  <c r="E87" i="4"/>
  <c r="J87" i="4"/>
  <c r="C88" i="4"/>
  <c r="D88" i="4"/>
  <c r="E88" i="4"/>
  <c r="J88" i="4"/>
  <c r="C89" i="4"/>
  <c r="G89" i="4"/>
  <c r="H89" i="4"/>
  <c r="I89" i="4"/>
  <c r="C92" i="4"/>
  <c r="D92" i="4"/>
  <c r="E92" i="4"/>
  <c r="J92" i="4"/>
  <c r="C93" i="4"/>
  <c r="D93" i="4"/>
  <c r="E93" i="4"/>
  <c r="J93" i="4"/>
  <c r="C94" i="4"/>
  <c r="D94" i="4"/>
  <c r="E94" i="4"/>
  <c r="J94" i="4"/>
  <c r="C95" i="4"/>
  <c r="E95" i="4"/>
  <c r="G95" i="4"/>
  <c r="H95" i="4"/>
  <c r="I95" i="4"/>
  <c r="C8" i="6"/>
  <c r="B11" i="8" s="1"/>
  <c r="D8" i="6"/>
  <c r="C11" i="8" s="1"/>
  <c r="E8" i="6"/>
  <c r="D11" i="8" s="1"/>
  <c r="J8" i="6"/>
  <c r="C9" i="6"/>
  <c r="B38" i="8" s="1"/>
  <c r="D9" i="6"/>
  <c r="C38" i="8" s="1"/>
  <c r="E9" i="6"/>
  <c r="D38" i="8" s="1"/>
  <c r="J9" i="6"/>
  <c r="C10" i="6"/>
  <c r="B33" i="8" s="1"/>
  <c r="D10" i="6"/>
  <c r="C33" i="8" s="1"/>
  <c r="E10" i="6"/>
  <c r="D33" i="8" s="1"/>
  <c r="J10" i="6"/>
  <c r="C11" i="6"/>
  <c r="G11" i="6"/>
  <c r="H11" i="6"/>
  <c r="I11" i="6"/>
  <c r="C14" i="6"/>
  <c r="B32" i="8" s="1"/>
  <c r="D14" i="6"/>
  <c r="C32" i="8" s="1"/>
  <c r="E14" i="6"/>
  <c r="D32" i="8" s="1"/>
  <c r="C15" i="6"/>
  <c r="B40" i="8" s="1"/>
  <c r="D15" i="6"/>
  <c r="C40" i="8" s="1"/>
  <c r="E15" i="6"/>
  <c r="D40" i="8" s="1"/>
  <c r="C16" i="6"/>
  <c r="B20" i="8" s="1"/>
  <c r="D16" i="6"/>
  <c r="C20" i="8" s="1"/>
  <c r="E16" i="6"/>
  <c r="D20" i="8" s="1"/>
  <c r="C17" i="6"/>
  <c r="G17" i="6"/>
  <c r="H17" i="6"/>
  <c r="I17" i="6"/>
  <c r="C20" i="6"/>
  <c r="B13" i="8" s="1"/>
  <c r="D20" i="6"/>
  <c r="C13" i="8" s="1"/>
  <c r="E20" i="6"/>
  <c r="D13" i="8" s="1"/>
  <c r="C21" i="6"/>
  <c r="B41" i="8" s="1"/>
  <c r="D21" i="6"/>
  <c r="C41" i="8" s="1"/>
  <c r="E21" i="6"/>
  <c r="D41" i="8" s="1"/>
  <c r="C22" i="6"/>
  <c r="B29" i="8" s="1"/>
  <c r="D22" i="6"/>
  <c r="C29" i="8" s="1"/>
  <c r="E22" i="6"/>
  <c r="D29" i="8" s="1"/>
  <c r="C23" i="6"/>
  <c r="G23" i="6"/>
  <c r="H23" i="6"/>
  <c r="I23" i="6"/>
  <c r="C32" i="6"/>
  <c r="B34" i="8" s="1"/>
  <c r="D32" i="6"/>
  <c r="C34" i="8" s="1"/>
  <c r="E32" i="6"/>
  <c r="D34" i="8" s="1"/>
  <c r="J32" i="6"/>
  <c r="C33" i="6"/>
  <c r="B46" i="8" s="1"/>
  <c r="D33" i="6"/>
  <c r="C46" i="8" s="1"/>
  <c r="E33" i="6"/>
  <c r="D46" i="8" s="1"/>
  <c r="J33" i="6"/>
  <c r="C34" i="6"/>
  <c r="B39" i="8" s="1"/>
  <c r="D34" i="6"/>
  <c r="C39" i="8" s="1"/>
  <c r="E34" i="6"/>
  <c r="D39" i="8" s="1"/>
  <c r="J34" i="6"/>
  <c r="C35" i="6"/>
  <c r="G35" i="6"/>
  <c r="H35" i="6"/>
  <c r="I35" i="6"/>
  <c r="C38" i="6"/>
  <c r="B54" i="8" s="1"/>
  <c r="D38" i="6"/>
  <c r="C54" i="8" s="1"/>
  <c r="E38" i="6"/>
  <c r="D54" i="8" s="1"/>
  <c r="J38" i="6"/>
  <c r="C39" i="6"/>
  <c r="B65" i="8" s="1"/>
  <c r="D39" i="6"/>
  <c r="C65" i="8" s="1"/>
  <c r="E39" i="6"/>
  <c r="D65" i="8" s="1"/>
  <c r="J39" i="6"/>
  <c r="C40" i="6"/>
  <c r="B64" i="8" s="1"/>
  <c r="D40" i="6"/>
  <c r="C64" i="8" s="1"/>
  <c r="E40" i="6"/>
  <c r="D64" i="8" s="1"/>
  <c r="J40" i="6"/>
  <c r="C41" i="6"/>
  <c r="E41" i="6"/>
  <c r="D29" i="7" s="1"/>
  <c r="G41" i="6"/>
  <c r="H41" i="6"/>
  <c r="I41" i="6"/>
  <c r="C44" i="6"/>
  <c r="B50" i="8" s="1"/>
  <c r="D44" i="6"/>
  <c r="C50" i="8" s="1"/>
  <c r="E44" i="6"/>
  <c r="D50" i="8" s="1"/>
  <c r="J44" i="6"/>
  <c r="C45" i="6"/>
  <c r="B55" i="8" s="1"/>
  <c r="D45" i="6"/>
  <c r="C55" i="8" s="1"/>
  <c r="E45" i="6"/>
  <c r="D55" i="8" s="1"/>
  <c r="J45" i="6"/>
  <c r="C46" i="6"/>
  <c r="B35" i="8" s="1"/>
  <c r="D46" i="6"/>
  <c r="C35" i="8" s="1"/>
  <c r="E46" i="6"/>
  <c r="D35" i="8" s="1"/>
  <c r="J46" i="6"/>
  <c r="C47" i="6"/>
  <c r="G47" i="6"/>
  <c r="H47" i="6"/>
  <c r="I47" i="6"/>
  <c r="C50" i="6"/>
  <c r="B36" i="8" s="1"/>
  <c r="D50" i="6"/>
  <c r="C36" i="8" s="1"/>
  <c r="E50" i="6"/>
  <c r="D36" i="8" s="1"/>
  <c r="J50" i="6"/>
  <c r="C51" i="6"/>
  <c r="D51" i="6"/>
  <c r="E51" i="6"/>
  <c r="J51" i="6"/>
  <c r="C52" i="6"/>
  <c r="D52" i="6"/>
  <c r="E52" i="6"/>
  <c r="J52" i="6"/>
  <c r="C53" i="6"/>
  <c r="B22" i="7" s="1"/>
  <c r="G53" i="6"/>
  <c r="I53" i="6"/>
  <c r="C56" i="6"/>
  <c r="B26" i="8" s="1"/>
  <c r="D56" i="6"/>
  <c r="C26" i="8" s="1"/>
  <c r="E56" i="6"/>
  <c r="D26" i="8" s="1"/>
  <c r="J56" i="6"/>
  <c r="C57" i="6"/>
  <c r="B23" i="8" s="1"/>
  <c r="D57" i="6"/>
  <c r="C23" i="8" s="1"/>
  <c r="E57" i="6"/>
  <c r="D23" i="8" s="1"/>
  <c r="J57" i="6"/>
  <c r="C58" i="6"/>
  <c r="B24" i="8" s="1"/>
  <c r="D58" i="6"/>
  <c r="C24" i="8" s="1"/>
  <c r="E58" i="6"/>
  <c r="D24" i="8" s="1"/>
  <c r="J58" i="6"/>
  <c r="C59" i="6"/>
  <c r="G59" i="6"/>
  <c r="H59" i="6"/>
  <c r="I59" i="6"/>
  <c r="C80" i="6"/>
  <c r="B45" i="8" s="1"/>
  <c r="D80" i="6"/>
  <c r="C45" i="8" s="1"/>
  <c r="E80" i="6"/>
  <c r="D45" i="8" s="1"/>
  <c r="J80" i="6"/>
  <c r="C81" i="6"/>
  <c r="B44" i="8" s="1"/>
  <c r="D81" i="6"/>
  <c r="C44" i="8" s="1"/>
  <c r="E81" i="6"/>
  <c r="D44" i="8" s="1"/>
  <c r="J81" i="6"/>
  <c r="C82" i="6"/>
  <c r="B49" i="8" s="1"/>
  <c r="D82" i="6"/>
  <c r="C49" i="8" s="1"/>
  <c r="E82" i="6"/>
  <c r="D49" i="8" s="1"/>
  <c r="J82" i="6"/>
  <c r="C83" i="6"/>
  <c r="G83" i="6"/>
  <c r="H83" i="6"/>
  <c r="I83" i="6"/>
  <c r="C86" i="6"/>
  <c r="B47" i="8" s="1"/>
  <c r="D86" i="6"/>
  <c r="C47" i="8" s="1"/>
  <c r="E86" i="6"/>
  <c r="D47" i="8" s="1"/>
  <c r="J86" i="6"/>
  <c r="C87" i="6"/>
  <c r="B48" i="8" s="1"/>
  <c r="D87" i="6"/>
  <c r="C48" i="8" s="1"/>
  <c r="E87" i="6"/>
  <c r="D48" i="8" s="1"/>
  <c r="J87" i="6"/>
  <c r="C88" i="6"/>
  <c r="B51" i="8" s="1"/>
  <c r="D88" i="6"/>
  <c r="C51" i="8" s="1"/>
  <c r="E88" i="6"/>
  <c r="D51" i="8" s="1"/>
  <c r="J88" i="6"/>
  <c r="C89" i="6"/>
  <c r="G89" i="6"/>
  <c r="H89" i="6"/>
  <c r="I89" i="6"/>
  <c r="C92" i="6"/>
  <c r="B25" i="8" s="1"/>
  <c r="D92" i="6"/>
  <c r="C25" i="8" s="1"/>
  <c r="E92" i="6"/>
  <c r="D25" i="8" s="1"/>
  <c r="J92" i="6"/>
  <c r="C93" i="6"/>
  <c r="B21" i="8" s="1"/>
  <c r="D93" i="6"/>
  <c r="C21" i="8" s="1"/>
  <c r="E93" i="6"/>
  <c r="D21" i="8" s="1"/>
  <c r="J93" i="6"/>
  <c r="C94" i="6"/>
  <c r="B22" i="8" s="1"/>
  <c r="D94" i="6"/>
  <c r="C22" i="8" s="1"/>
  <c r="E94" i="6"/>
  <c r="D22" i="8" s="1"/>
  <c r="J94" i="6"/>
  <c r="C95" i="6"/>
  <c r="G95" i="6"/>
  <c r="H95" i="6"/>
  <c r="I95" i="6"/>
  <c r="F1" i="7"/>
  <c r="L10" i="3" l="1"/>
  <c r="K10" i="4" s="1"/>
  <c r="L10" i="4" s="1"/>
  <c r="B12" i="7"/>
  <c r="F21" i="8"/>
  <c r="F25" i="8"/>
  <c r="F22" i="8"/>
  <c r="F44" i="8"/>
  <c r="F49" i="8"/>
  <c r="F45" i="8"/>
  <c r="F26" i="8"/>
  <c r="F23" i="8"/>
  <c r="F24" i="8"/>
  <c r="F55" i="8"/>
  <c r="F35" i="8"/>
  <c r="F50" i="8"/>
  <c r="F48" i="8"/>
  <c r="F51" i="8"/>
  <c r="F47" i="8"/>
  <c r="F53" i="8"/>
  <c r="F36" i="8"/>
  <c r="B29" i="7"/>
  <c r="F65" i="8"/>
  <c r="F64" i="8"/>
  <c r="F54" i="8"/>
  <c r="B21" i="7"/>
  <c r="F34" i="8"/>
  <c r="F46" i="8"/>
  <c r="F39" i="8"/>
  <c r="B16" i="7"/>
  <c r="F29" i="8"/>
  <c r="F13" i="8"/>
  <c r="F41" i="8"/>
  <c r="F32" i="8"/>
  <c r="F40" i="8"/>
  <c r="F20" i="8"/>
  <c r="B10" i="7"/>
  <c r="F33" i="8"/>
  <c r="F38" i="8"/>
  <c r="F11" i="8"/>
  <c r="K83" i="3"/>
  <c r="L83" i="3" s="1"/>
  <c r="L80" i="3"/>
  <c r="K80" i="4" s="1"/>
  <c r="J47" i="3"/>
  <c r="L8" i="3"/>
  <c r="K8" i="4" s="1"/>
  <c r="L8" i="4" s="1"/>
  <c r="K8" i="6" s="1"/>
  <c r="L58" i="3"/>
  <c r="E89" i="6"/>
  <c r="D27" i="7" s="1"/>
  <c r="E83" i="6"/>
  <c r="D28" i="7" s="1"/>
  <c r="L57" i="3"/>
  <c r="J53" i="4"/>
  <c r="J11" i="6"/>
  <c r="J17" i="6"/>
  <c r="J47" i="4"/>
  <c r="J59" i="2"/>
  <c r="L59" i="2" s="1"/>
  <c r="J41" i="2"/>
  <c r="L41" i="2" s="1"/>
  <c r="L39" i="3"/>
  <c r="K39" i="4" s="1"/>
  <c r="L39" i="4" s="1"/>
  <c r="J53" i="2"/>
  <c r="L53" i="2" s="1"/>
  <c r="E59" i="3"/>
  <c r="K59" i="3"/>
  <c r="J35" i="4"/>
  <c r="J17" i="4"/>
  <c r="J17" i="3"/>
  <c r="J89" i="3"/>
  <c r="L14" i="3"/>
  <c r="K14" i="4" s="1"/>
  <c r="L14" i="4" s="1"/>
  <c r="K14" i="6" s="1"/>
  <c r="L34" i="3"/>
  <c r="K34" i="4" s="1"/>
  <c r="L34" i="4" s="1"/>
  <c r="L40" i="2"/>
  <c r="K40" i="3" s="1"/>
  <c r="L40" i="3" s="1"/>
  <c r="K40" i="4" s="1"/>
  <c r="L40" i="4" s="1"/>
  <c r="J53" i="3"/>
  <c r="J35" i="3"/>
  <c r="J89" i="4"/>
  <c r="J95" i="2"/>
  <c r="L95" i="2" s="1"/>
  <c r="J83" i="2"/>
  <c r="L83" i="2" s="1"/>
  <c r="J47" i="2"/>
  <c r="L47" i="2" s="1"/>
  <c r="J17" i="2"/>
  <c r="L17" i="2" s="1"/>
  <c r="B13" i="7"/>
  <c r="L93" i="3"/>
  <c r="L44" i="3"/>
  <c r="K44" i="4" s="1"/>
  <c r="L44" i="4" s="1"/>
  <c r="L33" i="3"/>
  <c r="K33" i="4" s="1"/>
  <c r="L33" i="4" s="1"/>
  <c r="K35" i="3"/>
  <c r="J23" i="3"/>
  <c r="B11" i="7"/>
  <c r="J95" i="6"/>
  <c r="J35" i="2"/>
  <c r="L35" i="2" s="1"/>
  <c r="J23" i="2"/>
  <c r="L23" i="2" s="1"/>
  <c r="E95" i="3"/>
  <c r="E89" i="3"/>
  <c r="J59" i="3"/>
  <c r="J89" i="2"/>
  <c r="L89" i="2" s="1"/>
  <c r="K47" i="3"/>
  <c r="J11" i="2"/>
  <c r="L11" i="2" s="1"/>
  <c r="L21" i="3"/>
  <c r="K21" i="4" s="1"/>
  <c r="L21" i="4" s="1"/>
  <c r="J59" i="4"/>
  <c r="L52" i="3"/>
  <c r="K52" i="4" s="1"/>
  <c r="L52" i="4" s="1"/>
  <c r="J41" i="3"/>
  <c r="E47" i="6"/>
  <c r="D23" i="7" s="1"/>
  <c r="J23" i="6"/>
  <c r="J95" i="4"/>
  <c r="J11" i="3"/>
  <c r="E11" i="3"/>
  <c r="L87" i="3"/>
  <c r="K87" i="4" s="1"/>
  <c r="L87" i="4" s="1"/>
  <c r="L51" i="3"/>
  <c r="K51" i="4" s="1"/>
  <c r="L51" i="4" s="1"/>
  <c r="K11" i="3"/>
  <c r="E23" i="4"/>
  <c r="E17" i="4"/>
  <c r="K23" i="3"/>
  <c r="E23" i="6"/>
  <c r="D16" i="7" s="1"/>
  <c r="E53" i="6"/>
  <c r="D22" i="7" s="1"/>
  <c r="E47" i="3"/>
  <c r="E11" i="6"/>
  <c r="D10" i="7" s="1"/>
  <c r="E47" i="4"/>
  <c r="E35" i="4"/>
  <c r="L20" i="3"/>
  <c r="K20" i="4" s="1"/>
  <c r="L20" i="4" s="1"/>
  <c r="K20" i="6" s="1"/>
  <c r="L20" i="6" s="1"/>
  <c r="G13" i="8" s="1"/>
  <c r="B23" i="7"/>
  <c r="E35" i="6"/>
  <c r="D21" i="7" s="1"/>
  <c r="E17" i="6"/>
  <c r="D11" i="7" s="1"/>
  <c r="K95" i="3"/>
  <c r="L94" i="3" s="1"/>
  <c r="E35" i="3"/>
  <c r="J53" i="6"/>
  <c r="J83" i="6"/>
  <c r="J35" i="6"/>
  <c r="J89" i="6"/>
  <c r="B28" i="7"/>
  <c r="J41" i="4"/>
  <c r="B27" i="7"/>
  <c r="J59" i="6"/>
  <c r="K53" i="3"/>
  <c r="L50" i="3"/>
  <c r="K50" i="4" s="1"/>
  <c r="J95" i="3"/>
  <c r="L92" i="3"/>
  <c r="L15" i="3"/>
  <c r="K15" i="4" s="1"/>
  <c r="L15" i="4" s="1"/>
  <c r="L22" i="3"/>
  <c r="K22" i="4" s="1"/>
  <c r="L46" i="3"/>
  <c r="K46" i="4" s="1"/>
  <c r="L46" i="4" s="1"/>
  <c r="J47" i="6"/>
  <c r="K89" i="3"/>
  <c r="L86" i="3"/>
  <c r="K86" i="4" s="1"/>
  <c r="L45" i="3"/>
  <c r="K45" i="4" s="1"/>
  <c r="L45" i="4" s="1"/>
  <c r="K45" i="6" s="1"/>
  <c r="J83" i="4"/>
  <c r="J11" i="4"/>
  <c r="L38" i="3"/>
  <c r="K38" i="4" s="1"/>
  <c r="L9" i="3"/>
  <c r="K9" i="4" s="1"/>
  <c r="L16" i="3"/>
  <c r="K16" i="4" s="1"/>
  <c r="L16" i="4" s="1"/>
  <c r="J41" i="6"/>
  <c r="L56" i="3"/>
  <c r="K56" i="4" s="1"/>
  <c r="L32" i="3"/>
  <c r="K32" i="4" s="1"/>
  <c r="K17" i="3"/>
  <c r="L89" i="3" l="1"/>
  <c r="L47" i="3"/>
  <c r="K57" i="4"/>
  <c r="L57" i="4" s="1"/>
  <c r="K57" i="6" s="1"/>
  <c r="L57" i="6" s="1"/>
  <c r="G23" i="8" s="1"/>
  <c r="K58" i="4"/>
  <c r="L58" i="4" s="1"/>
  <c r="K58" i="6" s="1"/>
  <c r="L58" i="6" s="1"/>
  <c r="G24" i="8" s="1"/>
  <c r="K92" i="4"/>
  <c r="L92" i="4" s="1"/>
  <c r="K92" i="6" s="1"/>
  <c r="K94" i="4"/>
  <c r="L94" i="4" s="1"/>
  <c r="K94" i="6" s="1"/>
  <c r="L94" i="6" s="1"/>
  <c r="G22" i="8" s="1"/>
  <c r="L82" i="4"/>
  <c r="K82" i="6" s="1"/>
  <c r="L82" i="6" s="1"/>
  <c r="G49" i="8" s="1"/>
  <c r="K93" i="4"/>
  <c r="L93" i="4" s="1"/>
  <c r="K93" i="6" s="1"/>
  <c r="L93" i="6" s="1"/>
  <c r="G21" i="8" s="1"/>
  <c r="L81" i="4"/>
  <c r="K81" i="6" s="1"/>
  <c r="L81" i="6" s="1"/>
  <c r="G44" i="8" s="1"/>
  <c r="L17" i="3"/>
  <c r="K11" i="4"/>
  <c r="L11" i="4" s="1"/>
  <c r="K40" i="6"/>
  <c r="L40" i="6" s="1"/>
  <c r="G64" i="8" s="1"/>
  <c r="K39" i="6"/>
  <c r="L39" i="6" s="1"/>
  <c r="G65" i="8" s="1"/>
  <c r="K87" i="6"/>
  <c r="L87" i="6" s="1"/>
  <c r="G48" i="8" s="1"/>
  <c r="K52" i="6"/>
  <c r="L52" i="6" s="1"/>
  <c r="G53" i="8" s="1"/>
  <c r="K34" i="6"/>
  <c r="L34" i="6" s="1"/>
  <c r="G39" i="8" s="1"/>
  <c r="K46" i="6"/>
  <c r="L46" i="6" s="1"/>
  <c r="G35" i="8" s="1"/>
  <c r="K41" i="3"/>
  <c r="L41" i="3" s="1"/>
  <c r="K44" i="6"/>
  <c r="L44" i="6" s="1"/>
  <c r="G50" i="8" s="1"/>
  <c r="K16" i="6"/>
  <c r="L16" i="6" s="1"/>
  <c r="G20" i="8" s="1"/>
  <c r="K15" i="6"/>
  <c r="L15" i="6" s="1"/>
  <c r="G40" i="8" s="1"/>
  <c r="K51" i="6"/>
  <c r="L51" i="6" s="1"/>
  <c r="G52" i="8" s="1"/>
  <c r="K10" i="6"/>
  <c r="L10" i="6" s="1"/>
  <c r="G33" i="8" s="1"/>
  <c r="K21" i="6"/>
  <c r="L21" i="6" s="1"/>
  <c r="G41" i="8" s="1"/>
  <c r="K33" i="6"/>
  <c r="L33" i="6" s="1"/>
  <c r="G46" i="8" s="1"/>
  <c r="L88" i="3"/>
  <c r="K88" i="4" s="1"/>
  <c r="L88" i="4" s="1"/>
  <c r="L35" i="3"/>
  <c r="L53" i="3"/>
  <c r="L59" i="3"/>
  <c r="K23" i="4"/>
  <c r="L23" i="4" s="1"/>
  <c r="L11" i="3"/>
  <c r="L23" i="3"/>
  <c r="L95" i="3"/>
  <c r="L9" i="4"/>
  <c r="K41" i="4"/>
  <c r="L41" i="4" s="1"/>
  <c r="L38" i="4"/>
  <c r="K38" i="6" s="1"/>
  <c r="L86" i="4"/>
  <c r="K86" i="6" s="1"/>
  <c r="L50" i="4"/>
  <c r="K50" i="6" s="1"/>
  <c r="K53" i="4"/>
  <c r="L53" i="4" s="1"/>
  <c r="L22" i="4"/>
  <c r="K22" i="6" s="1"/>
  <c r="K47" i="4"/>
  <c r="L47" i="4" s="1"/>
  <c r="L80" i="4"/>
  <c r="K80" i="6" s="1"/>
  <c r="L32" i="4"/>
  <c r="K32" i="6" s="1"/>
  <c r="K35" i="4"/>
  <c r="L35" i="4" s="1"/>
  <c r="L56" i="4"/>
  <c r="K56" i="6" s="1"/>
  <c r="K17" i="4"/>
  <c r="L17" i="4" s="1"/>
  <c r="K59" i="4" l="1"/>
  <c r="L59" i="4" s="1"/>
  <c r="K83" i="4"/>
  <c r="L83" i="4" s="1"/>
  <c r="K95" i="4"/>
  <c r="L95" i="4" s="1"/>
  <c r="K89" i="4"/>
  <c r="L89" i="4" s="1"/>
  <c r="K9" i="6"/>
  <c r="K11" i="6" s="1"/>
  <c r="L11" i="6" s="1"/>
  <c r="E10" i="7" s="1"/>
  <c r="K88" i="6"/>
  <c r="L88" i="6" s="1"/>
  <c r="G51" i="8" s="1"/>
  <c r="L8" i="6"/>
  <c r="G11" i="8" s="1"/>
  <c r="L14" i="6"/>
  <c r="G32" i="8" s="1"/>
  <c r="K17" i="6"/>
  <c r="L17" i="6" s="1"/>
  <c r="E11" i="7" s="1"/>
  <c r="K35" i="6"/>
  <c r="L35" i="6" s="1"/>
  <c r="E21" i="7" s="1"/>
  <c r="L32" i="6"/>
  <c r="G34" i="8" s="1"/>
  <c r="L45" i="6"/>
  <c r="G55" i="8" s="1"/>
  <c r="K47" i="6"/>
  <c r="L47" i="6" s="1"/>
  <c r="E23" i="7" s="1"/>
  <c r="L9" i="6" l="1"/>
  <c r="G38" i="8" s="1"/>
  <c r="K95" i="6"/>
  <c r="L95" i="6" s="1"/>
  <c r="E12" i="7" s="1"/>
  <c r="L92" i="6"/>
  <c r="G25" i="8" s="1"/>
  <c r="K53" i="6"/>
  <c r="L53" i="6" s="1"/>
  <c r="E22" i="7" s="1"/>
  <c r="L50" i="6"/>
  <c r="G36" i="8" s="1"/>
  <c r="K41" i="6"/>
  <c r="L41" i="6" s="1"/>
  <c r="E29" i="7" s="1"/>
  <c r="L38" i="6"/>
  <c r="G54" i="8" s="1"/>
  <c r="K83" i="6"/>
  <c r="L83" i="6" s="1"/>
  <c r="E28" i="7" s="1"/>
  <c r="L80" i="6"/>
  <c r="G45" i="8" s="1"/>
  <c r="K59" i="6"/>
  <c r="L59" i="6" s="1"/>
  <c r="E13" i="7" s="1"/>
  <c r="L56" i="6"/>
  <c r="G26" i="8" s="1"/>
  <c r="K23" i="6"/>
  <c r="L23" i="6" s="1"/>
  <c r="E16" i="7" s="1"/>
  <c r="L22" i="6"/>
  <c r="G29" i="8" s="1"/>
  <c r="K89" i="6"/>
  <c r="L89" i="6" s="1"/>
  <c r="E27" i="7" s="1"/>
  <c r="L86" i="6"/>
  <c r="G47" i="8" s="1"/>
</calcChain>
</file>

<file path=xl/sharedStrings.xml><?xml version="1.0" encoding="utf-8"?>
<sst xmlns="http://schemas.openxmlformats.org/spreadsheetml/2006/main" count="1157" uniqueCount="160">
  <si>
    <t>Ergebnisse</t>
  </si>
  <si>
    <t>Rundenwettkampfprotokoll Unterkreis</t>
  </si>
  <si>
    <t xml:space="preserve">Ort und Datum des Wettkampfes: </t>
  </si>
  <si>
    <t>SC Aerzen</t>
  </si>
  <si>
    <t xml:space="preserve">Der nächste Wettkampf: </t>
  </si>
  <si>
    <t>beim</t>
  </si>
  <si>
    <t>SV Gellersen</t>
  </si>
  <si>
    <t>Wettkampfgruppe:</t>
  </si>
  <si>
    <t>alle Klassen</t>
  </si>
  <si>
    <t>Durchgang:</t>
  </si>
  <si>
    <t>Nr.</t>
  </si>
  <si>
    <t>Scheiben-Nr.</t>
  </si>
  <si>
    <t>Nachname</t>
  </si>
  <si>
    <t>Vorname</t>
  </si>
  <si>
    <t>Geb.-Jahr</t>
  </si>
  <si>
    <t>10er</t>
  </si>
  <si>
    <t>Ergebnis</t>
  </si>
  <si>
    <t>Bisher</t>
  </si>
  <si>
    <t>Summe</t>
  </si>
  <si>
    <t>Saupe</t>
  </si>
  <si>
    <t>Karsten</t>
  </si>
  <si>
    <t>Melanie</t>
  </si>
  <si>
    <t>Verein:</t>
  </si>
  <si>
    <t>SC Aerzen I</t>
  </si>
  <si>
    <t>SC Aerzen III</t>
  </si>
  <si>
    <t>SC Aerzen II</t>
  </si>
  <si>
    <t>Schomacker</t>
  </si>
  <si>
    <t>Ralf</t>
  </si>
  <si>
    <t>Harald</t>
  </si>
  <si>
    <t>Groß Berkel I</t>
  </si>
  <si>
    <t>Schaper</t>
  </si>
  <si>
    <t>Heinz</t>
  </si>
  <si>
    <t xml:space="preserve"> </t>
  </si>
  <si>
    <t>Troche</t>
  </si>
  <si>
    <t>Siegfried</t>
  </si>
  <si>
    <t>KKS Klein Berkel I</t>
  </si>
  <si>
    <t>Bartling</t>
  </si>
  <si>
    <t>Walter</t>
  </si>
  <si>
    <t>KKS Klein Berkel II</t>
  </si>
  <si>
    <t>Meyer</t>
  </si>
  <si>
    <t>Jutta</t>
  </si>
  <si>
    <t>KKS Klein Berkel III</t>
  </si>
  <si>
    <t>Dieckmann</t>
  </si>
  <si>
    <t>Friedel</t>
  </si>
  <si>
    <t>Fricke</t>
  </si>
  <si>
    <t>Gerd</t>
  </si>
  <si>
    <t>Gellersen I</t>
  </si>
  <si>
    <t>Möhlenbein</t>
  </si>
  <si>
    <t>Hermann</t>
  </si>
  <si>
    <t>Weigel</t>
  </si>
  <si>
    <t>Malte</t>
  </si>
  <si>
    <t>Gellersen II</t>
  </si>
  <si>
    <t>Heike</t>
  </si>
  <si>
    <t>Reese</t>
  </si>
  <si>
    <t>Barbara</t>
  </si>
  <si>
    <t>Reinhardt</t>
  </si>
  <si>
    <t>Gellersen III</t>
  </si>
  <si>
    <t>Ort und Datum des Wettkampfes:</t>
  </si>
  <si>
    <t xml:space="preserve">Mannschaftswertung </t>
  </si>
  <si>
    <t>Platz</t>
  </si>
  <si>
    <t>Verein</t>
  </si>
  <si>
    <t>Ring</t>
  </si>
  <si>
    <t>letz. 10</t>
  </si>
  <si>
    <t>vletz. 10</t>
  </si>
  <si>
    <t>SV Großberkel</t>
  </si>
  <si>
    <t>KKS Klein Berkel</t>
  </si>
  <si>
    <t xml:space="preserve">LG Auflage </t>
  </si>
  <si>
    <t>Abschluß</t>
  </si>
  <si>
    <t>Gellersen IV</t>
  </si>
  <si>
    <t>Krafft</t>
  </si>
  <si>
    <t>Marvin</t>
  </si>
  <si>
    <t>Zalewski</t>
  </si>
  <si>
    <t>Kling</t>
  </si>
  <si>
    <t>Birgit</t>
  </si>
  <si>
    <t>Bursie</t>
  </si>
  <si>
    <t>Frank</t>
  </si>
  <si>
    <t>Linnemann</t>
  </si>
  <si>
    <t>Ingrid</t>
  </si>
  <si>
    <t>Querbach</t>
  </si>
  <si>
    <t>Linus</t>
  </si>
  <si>
    <t>Senioren II</t>
  </si>
  <si>
    <t>Senioren I</t>
  </si>
  <si>
    <t>Senioren 0</t>
  </si>
  <si>
    <t>Jugend</t>
  </si>
  <si>
    <t>Einzelergebnisse</t>
  </si>
  <si>
    <t>Mannschaft</t>
  </si>
  <si>
    <t>Jona</t>
  </si>
  <si>
    <t>Gellersen V</t>
  </si>
  <si>
    <t>Meike</t>
  </si>
  <si>
    <t>Söchtig</t>
  </si>
  <si>
    <t>21 und älter</t>
  </si>
  <si>
    <t>Freundschaftsschießen</t>
  </si>
  <si>
    <t>Franziska</t>
  </si>
  <si>
    <t>Bruns</t>
  </si>
  <si>
    <t>Fischer</t>
  </si>
  <si>
    <t>Kevin</t>
  </si>
  <si>
    <t>Gröling</t>
  </si>
  <si>
    <t>Connor</t>
  </si>
  <si>
    <t>Joshua</t>
  </si>
  <si>
    <t>Jung</t>
  </si>
  <si>
    <t>Tabea</t>
  </si>
  <si>
    <t>Brüggemann</t>
  </si>
  <si>
    <t>Anna</t>
  </si>
  <si>
    <t>KKS Klein Berkel IV</t>
  </si>
  <si>
    <t>Futselar</t>
  </si>
  <si>
    <t>Jenny</t>
  </si>
  <si>
    <t>SC Aerzen IV</t>
  </si>
  <si>
    <t>m</t>
  </si>
  <si>
    <t>w</t>
  </si>
  <si>
    <t>Büchner</t>
  </si>
  <si>
    <t>Yvonne</t>
  </si>
  <si>
    <t>Grote</t>
  </si>
  <si>
    <t>Alina</t>
  </si>
  <si>
    <t>Hans-Jürgen</t>
  </si>
  <si>
    <t>Nauenburg</t>
  </si>
  <si>
    <t>KKS Klein Berkel V</t>
  </si>
  <si>
    <t>Nolte</t>
  </si>
  <si>
    <t>Susanne</t>
  </si>
  <si>
    <t>Venten</t>
  </si>
  <si>
    <t>Marie</t>
  </si>
  <si>
    <t>Doro</t>
  </si>
  <si>
    <t>Yannick</t>
  </si>
  <si>
    <t>Bode</t>
  </si>
  <si>
    <t>Jennifer</t>
  </si>
  <si>
    <t>Matthias</t>
  </si>
  <si>
    <t>20 und jünger</t>
  </si>
  <si>
    <t>leer1</t>
  </si>
  <si>
    <t>leer2</t>
  </si>
  <si>
    <t>KKS Kl. Berkel</t>
  </si>
  <si>
    <t>SV Groß Berkel</t>
  </si>
  <si>
    <t>bis</t>
  </si>
  <si>
    <t>Groß Berkel  II E</t>
  </si>
  <si>
    <t>Gellersen VI E</t>
  </si>
  <si>
    <t>KKS Klein Berkel VI E</t>
  </si>
  <si>
    <t>4.Dg.</t>
  </si>
  <si>
    <t>50 und älter</t>
  </si>
  <si>
    <t>65 und älter</t>
  </si>
  <si>
    <t>leer4</t>
  </si>
  <si>
    <t>Cara</t>
  </si>
  <si>
    <t>Lieske</t>
  </si>
  <si>
    <t>Leer6</t>
  </si>
  <si>
    <t>leer7</t>
  </si>
  <si>
    <t>Leer8</t>
  </si>
  <si>
    <t>Beermann</t>
  </si>
  <si>
    <t>Offermann</t>
  </si>
  <si>
    <t>Hendrik</t>
  </si>
  <si>
    <t>Miebs</t>
  </si>
  <si>
    <t>Maximilian</t>
  </si>
  <si>
    <t>Brucksch</t>
  </si>
  <si>
    <t>Jan</t>
  </si>
  <si>
    <t>Wessel</t>
  </si>
  <si>
    <t>Ricarda</t>
  </si>
  <si>
    <t>A1</t>
  </si>
  <si>
    <t>va1</t>
  </si>
  <si>
    <t>A2</t>
  </si>
  <si>
    <t>va2</t>
  </si>
  <si>
    <t>A3</t>
  </si>
  <si>
    <t>va3</t>
  </si>
  <si>
    <t>leer</t>
  </si>
  <si>
    <t>leere Zeilen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</si>
</sst>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5" x14ac:knownFonts="1">
    <font>
      <sz val="10"/>
      <name val="Arial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sz val="20"/>
      <name val="Arial"/>
      <family val="2"/>
    </font>
    <font>
      <sz val="26"/>
      <name val="Arial"/>
      <family val="2"/>
    </font>
    <font>
      <b/>
      <sz val="2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6"/>
      <color indexed="8"/>
      <name val="Arial"/>
      <family val="2"/>
    </font>
    <font>
      <b/>
      <sz val="24"/>
      <color indexed="9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b/>
      <u/>
      <sz val="2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6"/>
      <color rgb="FF000000"/>
      <name val="Arial"/>
      <family val="2"/>
    </font>
    <font>
      <sz val="16"/>
      <color rgb="FFC5000B"/>
      <name val="Arial"/>
      <family val="2"/>
    </font>
    <font>
      <sz val="8"/>
      <name val="Arial"/>
      <family val="2"/>
    </font>
    <font>
      <sz val="12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7"/>
        <bgColor indexed="2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2A2A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1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/>
    </xf>
    <xf numFmtId="1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2" borderId="8" xfId="0" applyFont="1" applyFill="1" applyBorder="1"/>
    <xf numFmtId="0" fontId="6" fillId="0" borderId="8" xfId="0" applyFont="1" applyBorder="1"/>
    <xf numFmtId="1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1" fontId="6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6" fillId="2" borderId="7" xfId="0" applyFont="1" applyFill="1" applyBorder="1"/>
    <xf numFmtId="0" fontId="6" fillId="0" borderId="15" xfId="0" applyFont="1" applyBorder="1" applyAlignment="1">
      <alignment horizontal="left"/>
    </xf>
    <xf numFmtId="0" fontId="6" fillId="0" borderId="16" xfId="0" applyFont="1" applyBorder="1"/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2" xfId="0" applyFont="1" applyBorder="1"/>
    <xf numFmtId="0" fontId="6" fillId="0" borderId="23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6" fillId="2" borderId="0" xfId="0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10" xfId="0" applyFont="1" applyBorder="1"/>
    <xf numFmtId="0" fontId="6" fillId="0" borderId="3" xfId="0" applyFont="1" applyBorder="1"/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2" borderId="24" xfId="0" applyFont="1" applyFill="1" applyBorder="1"/>
    <xf numFmtId="0" fontId="6" fillId="0" borderId="24" xfId="0" applyFont="1" applyBorder="1"/>
    <xf numFmtId="0" fontId="6" fillId="0" borderId="19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2" borderId="0" xfId="0" applyFont="1" applyFill="1"/>
    <xf numFmtId="0" fontId="11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" fontId="6" fillId="0" borderId="0" xfId="0" applyNumberFormat="1" applyFont="1"/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25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14" fillId="0" borderId="0" xfId="0" applyFont="1"/>
    <xf numFmtId="0" fontId="18" fillId="0" borderId="0" xfId="0" applyFont="1" applyAlignment="1">
      <alignment horizontal="left"/>
    </xf>
    <xf numFmtId="0" fontId="22" fillId="6" borderId="0" xfId="0" applyFont="1" applyFill="1" applyAlignment="1">
      <alignment horizontal="left"/>
    </xf>
    <xf numFmtId="0" fontId="22" fillId="6" borderId="0" xfId="0" applyFont="1" applyFill="1" applyAlignment="1">
      <alignment horizontal="center"/>
    </xf>
    <xf numFmtId="0" fontId="23" fillId="6" borderId="0" xfId="0" applyFont="1" applyFill="1"/>
    <xf numFmtId="0" fontId="18" fillId="6" borderId="0" xfId="0" applyFont="1" applyFill="1"/>
    <xf numFmtId="0" fontId="0" fillId="6" borderId="0" xfId="0" applyFill="1"/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0" fillId="3" borderId="0" xfId="0" applyFont="1" applyFill="1"/>
    <xf numFmtId="0" fontId="18" fillId="7" borderId="0" xfId="0" applyFont="1" applyFill="1" applyAlignment="1">
      <alignment horizontal="left"/>
    </xf>
    <xf numFmtId="0" fontId="18" fillId="7" borderId="0" xfId="0" applyFont="1" applyFill="1" applyAlignment="1">
      <alignment horizontal="center"/>
    </xf>
    <xf numFmtId="0" fontId="24" fillId="7" borderId="0" xfId="0" applyFont="1" applyFill="1"/>
    <xf numFmtId="0" fontId="0" fillId="7" borderId="0" xfId="0" applyFill="1"/>
    <xf numFmtId="1" fontId="18" fillId="7" borderId="0" xfId="0" applyNumberFormat="1" applyFont="1" applyFill="1" applyAlignment="1">
      <alignment horizontal="left"/>
    </xf>
    <xf numFmtId="0" fontId="24" fillId="0" borderId="0" xfId="0" applyFont="1"/>
    <xf numFmtId="1" fontId="18" fillId="0" borderId="0" xfId="0" applyNumberFormat="1" applyFont="1" applyAlignment="1">
      <alignment horizontal="left"/>
    </xf>
    <xf numFmtId="0" fontId="16" fillId="8" borderId="0" xfId="0" applyFont="1" applyFill="1" applyAlignment="1">
      <alignment horizontal="left"/>
    </xf>
    <xf numFmtId="0" fontId="16" fillId="8" borderId="0" xfId="0" applyFont="1" applyFill="1" applyAlignment="1">
      <alignment horizontal="center"/>
    </xf>
    <xf numFmtId="0" fontId="0" fillId="8" borderId="0" xfId="0" applyFill="1"/>
    <xf numFmtId="0" fontId="0" fillId="7" borderId="0" xfId="0" applyFill="1" applyAlignment="1">
      <alignment horizontal="left"/>
    </xf>
    <xf numFmtId="0" fontId="18" fillId="9" borderId="0" xfId="0" applyFont="1" applyFill="1" applyAlignment="1">
      <alignment horizontal="left"/>
    </xf>
    <xf numFmtId="0" fontId="18" fillId="9" borderId="0" xfId="0" applyFont="1" applyFill="1" applyAlignment="1">
      <alignment horizontal="center"/>
    </xf>
    <xf numFmtId="0" fontId="24" fillId="9" borderId="0" xfId="0" applyFont="1" applyFill="1"/>
    <xf numFmtId="0" fontId="0" fillId="9" borderId="0" xfId="0" applyFill="1"/>
    <xf numFmtId="1" fontId="18" fillId="9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 vertical="center"/>
    </xf>
    <xf numFmtId="0" fontId="13" fillId="5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2" fillId="4" borderId="0" xfId="0" applyFont="1" applyFill="1" applyAlignment="1">
      <alignment horizontal="left"/>
    </xf>
  </cellXfs>
  <cellStyles count="3">
    <cellStyle name="Ergebnis 1" xfId="1" xr:uid="{00000000-0005-0000-0000-000000000000}"/>
    <cellStyle name="Standard" xfId="0" builtinId="0"/>
    <cellStyle name="Überschrift 1 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5000B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CC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"/>
  <sheetViews>
    <sheetView workbookViewId="0">
      <selection activeCell="C15" sqref="C15"/>
    </sheetView>
    <sheetView workbookViewId="1"/>
  </sheetViews>
  <sheetFormatPr baseColWidth="10" defaultColWidth="10.7109375" defaultRowHeight="12.75" x14ac:dyDescent="0.2"/>
  <cols>
    <col min="1" max="1" width="2.42578125" customWidth="1"/>
    <col min="2" max="2" width="14.7109375" customWidth="1"/>
    <col min="3" max="3" width="35.28515625" customWidth="1"/>
    <col min="4" max="4" width="14.7109375" customWidth="1"/>
    <col min="5" max="5" width="2.42578125" customWidth="1"/>
  </cols>
  <sheetData>
    <row r="1" spans="1:5" ht="25.5" x14ac:dyDescent="0.35">
      <c r="A1" s="1"/>
      <c r="B1" s="1"/>
      <c r="C1" s="1"/>
      <c r="D1" s="1"/>
      <c r="E1" s="1"/>
    </row>
    <row r="2" spans="1:5" ht="25.5" x14ac:dyDescent="0.35">
      <c r="A2" s="1"/>
      <c r="B2" s="1"/>
      <c r="C2" s="1"/>
      <c r="D2" s="1"/>
      <c r="E2" s="1"/>
    </row>
    <row r="3" spans="1:5" ht="25.5" x14ac:dyDescent="0.35">
      <c r="A3" s="1"/>
      <c r="B3" s="1"/>
      <c r="C3" s="1"/>
      <c r="D3" s="1"/>
      <c r="E3" s="1"/>
    </row>
    <row r="4" spans="1:5" ht="25.5" x14ac:dyDescent="0.35">
      <c r="A4" s="1"/>
      <c r="B4" s="1"/>
      <c r="C4" s="1"/>
      <c r="D4" s="1"/>
      <c r="E4" s="1"/>
    </row>
    <row r="5" spans="1:5" ht="25.5" x14ac:dyDescent="0.35">
      <c r="A5" s="1"/>
      <c r="B5" s="1"/>
      <c r="C5" s="1"/>
      <c r="D5" s="1"/>
      <c r="E5" s="1"/>
    </row>
    <row r="6" spans="1:5" ht="33.75" x14ac:dyDescent="0.5">
      <c r="A6" s="1"/>
      <c r="B6" s="1"/>
      <c r="C6" s="3" t="s">
        <v>0</v>
      </c>
      <c r="D6" s="1"/>
      <c r="E6" s="1"/>
    </row>
    <row r="7" spans="1:5" ht="25.5" x14ac:dyDescent="0.35">
      <c r="A7" s="1"/>
      <c r="B7" s="1"/>
      <c r="C7" s="1"/>
      <c r="D7" s="1"/>
      <c r="E7" s="1"/>
    </row>
    <row r="8" spans="1:5" ht="25.5" x14ac:dyDescent="0.35">
      <c r="A8" s="1"/>
      <c r="B8" s="1"/>
      <c r="C8" s="1" t="s">
        <v>3</v>
      </c>
      <c r="D8" s="1"/>
      <c r="E8" s="1"/>
    </row>
    <row r="9" spans="1:5" ht="25.5" x14ac:dyDescent="0.35">
      <c r="A9" s="1"/>
      <c r="B9" s="1"/>
      <c r="C9" s="1" t="s">
        <v>64</v>
      </c>
      <c r="D9" s="1"/>
      <c r="E9" s="1"/>
    </row>
    <row r="10" spans="1:5" ht="33" x14ac:dyDescent="0.45">
      <c r="A10" s="1"/>
      <c r="B10" s="2"/>
      <c r="C10" s="1" t="s">
        <v>65</v>
      </c>
      <c r="D10" s="2"/>
      <c r="E10" s="1"/>
    </row>
    <row r="11" spans="1:5" ht="33" x14ac:dyDescent="0.45">
      <c r="A11" s="1"/>
      <c r="B11" s="2"/>
      <c r="C11" s="1" t="s">
        <v>6</v>
      </c>
      <c r="D11" s="2"/>
      <c r="E11" s="1"/>
    </row>
    <row r="12" spans="1:5" ht="33.75" x14ac:dyDescent="0.5">
      <c r="A12" s="1"/>
      <c r="B12" s="2"/>
      <c r="C12" s="3"/>
      <c r="D12" s="2"/>
      <c r="E12" s="1"/>
    </row>
    <row r="13" spans="1:5" ht="33.75" x14ac:dyDescent="0.5">
      <c r="A13" s="1"/>
      <c r="B13" s="1"/>
      <c r="C13" s="3" t="s">
        <v>91</v>
      </c>
      <c r="D13" s="1"/>
      <c r="E13" s="1"/>
    </row>
    <row r="14" spans="1:5" ht="33.75" x14ac:dyDescent="0.5">
      <c r="A14" s="1"/>
      <c r="B14" s="1"/>
      <c r="C14" s="3">
        <v>2026</v>
      </c>
      <c r="D14" s="1"/>
      <c r="E14" s="1"/>
    </row>
    <row r="15" spans="1:5" ht="25.5" x14ac:dyDescent="0.35">
      <c r="A15" s="1"/>
      <c r="B15" s="1"/>
      <c r="C15" s="1"/>
      <c r="D15" s="1"/>
      <c r="E15" s="1"/>
    </row>
    <row r="16" spans="1:5" ht="25.5" x14ac:dyDescent="0.35">
      <c r="A16" s="1"/>
      <c r="B16" s="1"/>
      <c r="C16" s="1"/>
      <c r="D16" s="1"/>
      <c r="E16" s="1"/>
    </row>
    <row r="17" spans="1:5" ht="25.5" x14ac:dyDescent="0.35">
      <c r="A17" s="1"/>
      <c r="B17" s="108" t="s">
        <v>66</v>
      </c>
      <c r="C17" s="108"/>
      <c r="D17" s="108"/>
      <c r="E17" s="1"/>
    </row>
    <row r="18" spans="1:5" ht="25.5" x14ac:dyDescent="0.35">
      <c r="A18" s="1"/>
      <c r="B18" s="1"/>
      <c r="C18" s="1"/>
      <c r="D18" s="1"/>
      <c r="E18" s="1"/>
    </row>
    <row r="19" spans="1:5" ht="25.5" x14ac:dyDescent="0.35">
      <c r="A19" s="1"/>
      <c r="B19" s="1"/>
      <c r="C19" s="1"/>
      <c r="D19" s="1"/>
      <c r="E19" s="1"/>
    </row>
    <row r="20" spans="1:5" ht="25.5" x14ac:dyDescent="0.35">
      <c r="A20" s="1"/>
      <c r="B20" s="1"/>
      <c r="C20" s="1"/>
      <c r="D20" s="1"/>
      <c r="E20" s="1"/>
    </row>
    <row r="21" spans="1:5" ht="25.5" x14ac:dyDescent="0.35">
      <c r="A21" s="1"/>
      <c r="B21" s="1"/>
      <c r="C21" s="1"/>
      <c r="D21" s="1"/>
      <c r="E21" s="1"/>
    </row>
    <row r="22" spans="1:5" ht="25.5" x14ac:dyDescent="0.35">
      <c r="A22" s="1"/>
      <c r="B22" s="1"/>
      <c r="C22" s="1"/>
      <c r="D22" s="1"/>
      <c r="E22" s="1"/>
    </row>
    <row r="23" spans="1:5" ht="25.5" x14ac:dyDescent="0.35">
      <c r="A23" s="1"/>
      <c r="B23" s="1"/>
      <c r="C23" s="1"/>
      <c r="D23" s="1"/>
      <c r="E23" s="1"/>
    </row>
    <row r="24" spans="1:5" ht="25.5" x14ac:dyDescent="0.35">
      <c r="A24" s="1"/>
      <c r="B24" s="1"/>
      <c r="C24" s="1"/>
      <c r="D24" s="1"/>
      <c r="E24" s="1"/>
    </row>
    <row r="25" spans="1:5" ht="25.5" x14ac:dyDescent="0.35">
      <c r="A25" s="1"/>
      <c r="B25" s="1"/>
      <c r="C25" s="1"/>
      <c r="D25" s="1"/>
      <c r="E25" s="1"/>
    </row>
    <row r="26" spans="1:5" ht="25.5" x14ac:dyDescent="0.35">
      <c r="A26" s="1"/>
      <c r="B26" s="1"/>
      <c r="C26" s="1"/>
      <c r="D26" s="1"/>
      <c r="E26" s="1"/>
    </row>
    <row r="27" spans="1:5" ht="25.5" x14ac:dyDescent="0.35">
      <c r="A27" s="1"/>
      <c r="B27" s="1"/>
      <c r="C27" s="1"/>
      <c r="D27" s="1"/>
      <c r="E27" s="1"/>
    </row>
  </sheetData>
  <sheetProtection selectLockedCells="1" selectUnlockedCells="1"/>
  <mergeCells count="1">
    <mergeCell ref="B17:D17"/>
  </mergeCells>
  <pageMargins left="0.78749999999999998" right="0.1965277777777777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13"/>
  <sheetViews>
    <sheetView topLeftCell="A37" zoomScaleNormal="100" workbookViewId="0">
      <selection activeCell="I3" sqref="I3"/>
    </sheetView>
    <sheetView workbookViewId="1"/>
  </sheetViews>
  <sheetFormatPr baseColWidth="10" defaultColWidth="11.42578125" defaultRowHeight="20.25" x14ac:dyDescent="0.3"/>
  <cols>
    <col min="1" max="1" width="3.42578125" style="4" customWidth="1"/>
    <col min="2" max="2" width="24" style="5" customWidth="1"/>
    <col min="3" max="4" width="19.85546875" style="6" customWidth="1"/>
    <col min="5" max="5" width="16" style="4" customWidth="1"/>
    <col min="6" max="6" width="5.140625" style="4" customWidth="1"/>
    <col min="7" max="7" width="8.42578125" style="4" customWidth="1"/>
    <col min="8" max="8" width="8" style="4" customWidth="1"/>
    <col min="9" max="9" width="7" style="4" customWidth="1"/>
    <col min="10" max="10" width="12.28515625" style="4" customWidth="1"/>
    <col min="11" max="12" width="12.28515625" style="6" customWidth="1"/>
    <col min="13" max="15" width="9.7109375" style="6" customWidth="1"/>
    <col min="16" max="16384" width="11.42578125" style="6"/>
  </cols>
  <sheetData>
    <row r="1" spans="1:17" x14ac:dyDescent="0.3">
      <c r="A1" s="7" t="s">
        <v>1</v>
      </c>
    </row>
    <row r="2" spans="1:17" ht="26.25" x14ac:dyDescent="0.4">
      <c r="A2" s="5" t="s">
        <v>2</v>
      </c>
      <c r="D2" s="8" t="s">
        <v>128</v>
      </c>
      <c r="E2" s="9"/>
      <c r="F2" s="9"/>
      <c r="G2" s="9"/>
      <c r="H2" s="9"/>
      <c r="I2" s="109">
        <v>45669</v>
      </c>
      <c r="J2" s="109"/>
      <c r="K2" s="109"/>
      <c r="L2" s="109"/>
    </row>
    <row r="3" spans="1:17" x14ac:dyDescent="0.3">
      <c r="A3" s="5" t="s">
        <v>4</v>
      </c>
      <c r="D3" s="10">
        <f>I2+22</f>
        <v>45691</v>
      </c>
      <c r="E3" s="11" t="s">
        <v>5</v>
      </c>
      <c r="F3" s="11"/>
      <c r="G3" s="7" t="s">
        <v>3</v>
      </c>
    </row>
    <row r="4" spans="1:17" x14ac:dyDescent="0.3">
      <c r="A4" s="5" t="s">
        <v>7</v>
      </c>
      <c r="C4" s="12" t="s">
        <v>8</v>
      </c>
      <c r="K4" s="90" t="s">
        <v>9</v>
      </c>
      <c r="L4" s="12">
        <v>1</v>
      </c>
    </row>
    <row r="7" spans="1:17" ht="21" thickBot="1" x14ac:dyDescent="0.35">
      <c r="A7" s="13" t="s">
        <v>10</v>
      </c>
      <c r="B7" s="14" t="s">
        <v>11</v>
      </c>
      <c r="C7" s="15" t="s">
        <v>12</v>
      </c>
      <c r="D7" s="15" t="s">
        <v>13</v>
      </c>
      <c r="E7" s="16" t="s">
        <v>14</v>
      </c>
      <c r="F7" s="16"/>
      <c r="G7" s="16" t="s">
        <v>15</v>
      </c>
      <c r="H7" s="16" t="s">
        <v>15</v>
      </c>
      <c r="I7" s="16" t="s">
        <v>15</v>
      </c>
      <c r="J7" s="16" t="s">
        <v>16</v>
      </c>
      <c r="K7" s="15" t="s">
        <v>17</v>
      </c>
      <c r="L7" s="17" t="s">
        <v>18</v>
      </c>
    </row>
    <row r="8" spans="1:17" x14ac:dyDescent="0.3">
      <c r="A8" s="18">
        <v>1</v>
      </c>
      <c r="B8" s="19"/>
      <c r="C8" s="24" t="s">
        <v>19</v>
      </c>
      <c r="D8" s="24" t="s">
        <v>21</v>
      </c>
      <c r="E8" s="22">
        <v>1979</v>
      </c>
      <c r="F8" s="22" t="s">
        <v>108</v>
      </c>
      <c r="G8" s="23">
        <v>99</v>
      </c>
      <c r="H8" s="23">
        <v>100</v>
      </c>
      <c r="I8" s="23">
        <v>98</v>
      </c>
      <c r="J8" s="23">
        <f>SUM(G8:I8)</f>
        <v>297</v>
      </c>
      <c r="K8" s="24"/>
      <c r="L8" s="25">
        <f>J8+K8</f>
        <v>297</v>
      </c>
    </row>
    <row r="9" spans="1:17" x14ac:dyDescent="0.3">
      <c r="A9" s="26">
        <v>2</v>
      </c>
      <c r="B9" s="27"/>
      <c r="C9" s="21" t="s">
        <v>19</v>
      </c>
      <c r="D9" s="21" t="s">
        <v>20</v>
      </c>
      <c r="E9" s="22">
        <v>1968</v>
      </c>
      <c r="F9" s="22" t="s">
        <v>107</v>
      </c>
      <c r="G9" s="28">
        <v>99</v>
      </c>
      <c r="H9" s="28">
        <v>97</v>
      </c>
      <c r="I9" s="28">
        <v>99</v>
      </c>
      <c r="J9" s="23">
        <f t="shared" ref="J9" si="0">SUM(G9:I9)</f>
        <v>295</v>
      </c>
      <c r="K9" s="21"/>
      <c r="L9" s="29">
        <f>J9+K9</f>
        <v>295</v>
      </c>
    </row>
    <row r="10" spans="1:17" x14ac:dyDescent="0.3">
      <c r="A10" s="26">
        <v>3</v>
      </c>
      <c r="B10" s="27"/>
      <c r="C10" s="20" t="s">
        <v>72</v>
      </c>
      <c r="D10" s="21" t="s">
        <v>73</v>
      </c>
      <c r="E10" s="22">
        <v>1966</v>
      </c>
      <c r="F10" s="22" t="s">
        <v>108</v>
      </c>
      <c r="G10" s="28">
        <v>95</v>
      </c>
      <c r="H10" s="28">
        <v>93</v>
      </c>
      <c r="I10" s="28">
        <v>90</v>
      </c>
      <c r="J10" s="23">
        <f t="shared" ref="J10" si="1">G10+H10+I10</f>
        <v>278</v>
      </c>
      <c r="K10" s="21"/>
      <c r="L10" s="29">
        <f>J10+K10</f>
        <v>278</v>
      </c>
    </row>
    <row r="11" spans="1:17" ht="21" thickBot="1" x14ac:dyDescent="0.35">
      <c r="A11" s="30" t="s">
        <v>22</v>
      </c>
      <c r="B11" s="31"/>
      <c r="C11" s="31" t="s">
        <v>23</v>
      </c>
      <c r="D11" s="31"/>
      <c r="E11" s="32" t="str">
        <f>IF(Tit!$C$14-MIN(E8:E10)&gt;=21,(IF(Tit!$C$14-MAX(E8:E10)&gt;=50,(IF((Tit!$C$14-MAX(E8:E10)&gt;=65),"Senioren II","Senioren I")),"Senioren 0")),"Jugend")</f>
        <v>Senioren 0</v>
      </c>
      <c r="F11" s="32"/>
      <c r="G11" s="33">
        <f>SUM(G8:G10)</f>
        <v>293</v>
      </c>
      <c r="H11" s="33">
        <f>SUM(H8:H10)</f>
        <v>290</v>
      </c>
      <c r="I11" s="33">
        <f>SUM(I8:I10)</f>
        <v>287</v>
      </c>
      <c r="J11" s="33">
        <f>SUM(G11:I11)</f>
        <v>870</v>
      </c>
      <c r="K11" s="34"/>
      <c r="L11" s="35">
        <f>J11+K11</f>
        <v>870</v>
      </c>
    </row>
    <row r="12" spans="1:17" ht="21" thickBot="1" x14ac:dyDescent="0.35">
      <c r="C12" s="36"/>
      <c r="D12" s="24"/>
      <c r="E12" s="22"/>
      <c r="F12" s="45"/>
    </row>
    <row r="13" spans="1:17" ht="21" thickBot="1" x14ac:dyDescent="0.35">
      <c r="A13" s="13" t="s">
        <v>10</v>
      </c>
      <c r="B13" s="14" t="s">
        <v>11</v>
      </c>
      <c r="C13" s="15" t="s">
        <v>12</v>
      </c>
      <c r="D13" s="15" t="s">
        <v>13</v>
      </c>
      <c r="E13" s="16" t="s">
        <v>14</v>
      </c>
      <c r="F13" s="16"/>
      <c r="G13" s="16" t="s">
        <v>15</v>
      </c>
      <c r="H13" s="16" t="s">
        <v>15</v>
      </c>
      <c r="I13" s="16" t="s">
        <v>15</v>
      </c>
      <c r="J13" s="16" t="s">
        <v>16</v>
      </c>
      <c r="K13" s="15" t="s">
        <v>17</v>
      </c>
      <c r="L13" s="17" t="s">
        <v>18</v>
      </c>
    </row>
    <row r="14" spans="1:17" x14ac:dyDescent="0.3">
      <c r="A14" s="18">
        <v>1</v>
      </c>
      <c r="B14" s="37"/>
      <c r="C14" s="36" t="s">
        <v>122</v>
      </c>
      <c r="D14" s="24" t="s">
        <v>123</v>
      </c>
      <c r="E14" s="22">
        <v>1975</v>
      </c>
      <c r="F14" s="22" t="s">
        <v>108</v>
      </c>
      <c r="G14" s="23">
        <v>96</v>
      </c>
      <c r="H14" s="23">
        <v>98</v>
      </c>
      <c r="I14" s="23">
        <v>98</v>
      </c>
      <c r="J14" s="23">
        <f>SUM(G14:I14)</f>
        <v>292</v>
      </c>
      <c r="K14" s="24"/>
      <c r="L14" s="38">
        <f>J14+K14</f>
        <v>292</v>
      </c>
      <c r="N14" s="24"/>
      <c r="O14" s="24"/>
      <c r="P14" s="22"/>
      <c r="Q14" s="22"/>
    </row>
    <row r="15" spans="1:17" x14ac:dyDescent="0.3">
      <c r="A15" s="26">
        <v>2</v>
      </c>
      <c r="B15" s="39"/>
      <c r="C15" s="20" t="s">
        <v>122</v>
      </c>
      <c r="D15" s="21" t="s">
        <v>124</v>
      </c>
      <c r="E15" s="22">
        <v>1972</v>
      </c>
      <c r="F15" s="22" t="s">
        <v>107</v>
      </c>
      <c r="G15" s="28">
        <v>99</v>
      </c>
      <c r="H15" s="28">
        <v>98</v>
      </c>
      <c r="I15" s="28">
        <v>98</v>
      </c>
      <c r="J15" s="23">
        <f t="shared" ref="J15:J16" si="2">SUM(G15:I15)</f>
        <v>295</v>
      </c>
      <c r="K15" s="21"/>
      <c r="L15" s="29">
        <f>J15+K15</f>
        <v>295</v>
      </c>
      <c r="N15" s="20"/>
      <c r="O15" s="21"/>
      <c r="P15" s="22"/>
      <c r="Q15" s="22"/>
    </row>
    <row r="16" spans="1:17" x14ac:dyDescent="0.3">
      <c r="A16" s="26">
        <v>3</v>
      </c>
      <c r="B16" s="39"/>
      <c r="C16" s="20" t="s">
        <v>93</v>
      </c>
      <c r="D16" s="21" t="s">
        <v>121</v>
      </c>
      <c r="E16" s="22">
        <v>1995</v>
      </c>
      <c r="F16" s="22" t="s">
        <v>107</v>
      </c>
      <c r="G16" s="28">
        <v>98</v>
      </c>
      <c r="H16" s="28">
        <v>100</v>
      </c>
      <c r="I16" s="28">
        <v>99</v>
      </c>
      <c r="J16" s="23">
        <f t="shared" si="2"/>
        <v>297</v>
      </c>
      <c r="K16" s="21"/>
      <c r="L16" s="29">
        <f>J16+K16</f>
        <v>297</v>
      </c>
      <c r="N16" s="36"/>
      <c r="O16" s="24"/>
      <c r="P16" s="22"/>
      <c r="Q16" s="22"/>
    </row>
    <row r="17" spans="1:12" ht="21" thickBot="1" x14ac:dyDescent="0.35">
      <c r="A17" s="40" t="s">
        <v>22</v>
      </c>
      <c r="B17" s="41"/>
      <c r="C17" s="42" t="s">
        <v>25</v>
      </c>
      <c r="D17" s="43"/>
      <c r="E17" s="32" t="str">
        <f>IF(Tit!$C$14-MAX(E14:E16)&gt;=21,(IF(Tit!$C$14-MAX(E14:E16)&gt;=50,(IF((Tit!$C$14-MAX(E14:E16)&gt;=65),"Senioren II","Senioren I")),"Senioren 0")),"Jugend")</f>
        <v>Senioren 0</v>
      </c>
      <c r="F17" s="32"/>
      <c r="G17" s="33">
        <f>G14+G15+G16</f>
        <v>293</v>
      </c>
      <c r="H17" s="33">
        <f>H14+H15+H16</f>
        <v>296</v>
      </c>
      <c r="I17" s="33">
        <f>I14+I15+I16</f>
        <v>295</v>
      </c>
      <c r="J17" s="33">
        <f>G17+H17+I17</f>
        <v>884</v>
      </c>
      <c r="K17" s="34"/>
      <c r="L17" s="35">
        <f>J17+K17</f>
        <v>884</v>
      </c>
    </row>
    <row r="18" spans="1:12" ht="21" thickBot="1" x14ac:dyDescent="0.35">
      <c r="E18" s="44"/>
      <c r="F18" s="44"/>
    </row>
    <row r="19" spans="1:12" ht="21" thickBot="1" x14ac:dyDescent="0.35">
      <c r="A19" s="13" t="s">
        <v>10</v>
      </c>
      <c r="B19" s="14" t="s">
        <v>11</v>
      </c>
      <c r="C19" s="15" t="s">
        <v>12</v>
      </c>
      <c r="D19" s="15" t="s">
        <v>13</v>
      </c>
      <c r="E19" s="16" t="s">
        <v>14</v>
      </c>
      <c r="F19" s="16"/>
      <c r="G19" s="16" t="s">
        <v>15</v>
      </c>
      <c r="H19" s="16" t="s">
        <v>15</v>
      </c>
      <c r="I19" s="16" t="s">
        <v>15</v>
      </c>
      <c r="J19" s="16" t="s">
        <v>16</v>
      </c>
      <c r="K19" s="15" t="s">
        <v>17</v>
      </c>
      <c r="L19" s="17" t="s">
        <v>18</v>
      </c>
    </row>
    <row r="20" spans="1:12" x14ac:dyDescent="0.3">
      <c r="A20" s="18">
        <v>1</v>
      </c>
      <c r="B20" s="19"/>
      <c r="C20" s="36" t="s">
        <v>104</v>
      </c>
      <c r="D20" s="24" t="s">
        <v>105</v>
      </c>
      <c r="E20" s="22">
        <v>1993</v>
      </c>
      <c r="F20" s="22" t="s">
        <v>108</v>
      </c>
      <c r="G20" s="23">
        <v>93</v>
      </c>
      <c r="H20" s="23">
        <v>95</v>
      </c>
      <c r="I20" s="23">
        <v>95</v>
      </c>
      <c r="J20" s="23">
        <f>G20+H20+I20</f>
        <v>283</v>
      </c>
      <c r="K20" s="24"/>
      <c r="L20" s="38">
        <f>J20+K20</f>
        <v>283</v>
      </c>
    </row>
    <row r="21" spans="1:12" x14ac:dyDescent="0.3">
      <c r="A21" s="26">
        <v>2</v>
      </c>
      <c r="B21" s="27"/>
      <c r="C21" s="20" t="s">
        <v>143</v>
      </c>
      <c r="D21" s="21" t="s">
        <v>20</v>
      </c>
      <c r="E21" s="22">
        <v>1964</v>
      </c>
      <c r="F21" s="22" t="s">
        <v>107</v>
      </c>
      <c r="G21" s="28">
        <v>94</v>
      </c>
      <c r="H21" s="28">
        <v>91</v>
      </c>
      <c r="I21" s="28">
        <v>93</v>
      </c>
      <c r="J21" s="23">
        <f t="shared" ref="J21:J22" si="3">G21+H21+I21</f>
        <v>278</v>
      </c>
      <c r="K21" s="21"/>
      <c r="L21" s="29">
        <f>J21+K21</f>
        <v>278</v>
      </c>
    </row>
    <row r="22" spans="1:12" x14ac:dyDescent="0.3">
      <c r="A22" s="26">
        <v>3</v>
      </c>
      <c r="B22" s="27"/>
      <c r="C22" s="20" t="s">
        <v>144</v>
      </c>
      <c r="D22" s="21" t="s">
        <v>145</v>
      </c>
      <c r="E22" s="22">
        <v>1989</v>
      </c>
      <c r="F22" s="22" t="s">
        <v>107</v>
      </c>
      <c r="G22" s="23">
        <v>86</v>
      </c>
      <c r="H22" s="23">
        <v>93</v>
      </c>
      <c r="I22" s="23">
        <v>89</v>
      </c>
      <c r="J22" s="23">
        <f t="shared" si="3"/>
        <v>268</v>
      </c>
      <c r="K22" s="21"/>
      <c r="L22" s="29">
        <f>J22+K22</f>
        <v>268</v>
      </c>
    </row>
    <row r="23" spans="1:12" ht="21" thickBot="1" x14ac:dyDescent="0.35">
      <c r="A23" s="30" t="s">
        <v>22</v>
      </c>
      <c r="B23" s="31"/>
      <c r="C23" s="31" t="s">
        <v>24</v>
      </c>
      <c r="D23" s="31"/>
      <c r="E23" s="32" t="str">
        <f>IF(Tit!$C$14-MAX(E20:E22)&gt;=21,(IF(Tit!$C$14-MAX(E20:E22)&gt;=50,(IF((Tit!$C$14-MAX(E20:E22)&gt;=65),"Senioren II","Senioren I")),"Senioren 0")),"Jugend")</f>
        <v>Senioren 0</v>
      </c>
      <c r="F23" s="32"/>
      <c r="G23" s="33">
        <f>G20+G21+G22</f>
        <v>273</v>
      </c>
      <c r="H23" s="33">
        <f>H20+H21+H22</f>
        <v>279</v>
      </c>
      <c r="I23" s="33">
        <f>I20+I21+I22</f>
        <v>277</v>
      </c>
      <c r="J23" s="33">
        <f>G23+H23+I23</f>
        <v>829</v>
      </c>
      <c r="K23" s="34"/>
      <c r="L23" s="35">
        <f>J23+K23</f>
        <v>829</v>
      </c>
    </row>
    <row r="24" spans="1:12" ht="21" thickBot="1" x14ac:dyDescent="0.35">
      <c r="A24" s="5"/>
      <c r="C24" s="5"/>
      <c r="D24" s="5"/>
      <c r="E24" s="45"/>
      <c r="F24" s="45"/>
    </row>
    <row r="25" spans="1:12" ht="21" thickBot="1" x14ac:dyDescent="0.35">
      <c r="A25" s="13" t="s">
        <v>10</v>
      </c>
      <c r="B25" s="14" t="s">
        <v>11</v>
      </c>
      <c r="C25" s="15" t="s">
        <v>12</v>
      </c>
      <c r="D25" s="15" t="s">
        <v>13</v>
      </c>
      <c r="E25" s="16" t="s">
        <v>14</v>
      </c>
      <c r="F25" s="16"/>
      <c r="G25" s="16" t="s">
        <v>15</v>
      </c>
      <c r="H25" s="16" t="s">
        <v>15</v>
      </c>
      <c r="I25" s="16" t="s">
        <v>15</v>
      </c>
      <c r="J25" s="16" t="s">
        <v>16</v>
      </c>
      <c r="K25" s="15" t="s">
        <v>17</v>
      </c>
      <c r="L25" s="17" t="s">
        <v>18</v>
      </c>
    </row>
    <row r="26" spans="1:12" x14ac:dyDescent="0.3">
      <c r="A26" s="18">
        <v>1</v>
      </c>
      <c r="B26" s="19"/>
      <c r="C26" s="24" t="s">
        <v>152</v>
      </c>
      <c r="D26" s="24" t="s">
        <v>153</v>
      </c>
      <c r="E26" s="22">
        <v>1930</v>
      </c>
      <c r="F26" s="22" t="s">
        <v>108</v>
      </c>
      <c r="G26" s="23"/>
      <c r="H26" s="23"/>
      <c r="I26" s="23"/>
      <c r="J26" s="23">
        <f>G26+H26+I26</f>
        <v>0</v>
      </c>
      <c r="K26" s="24"/>
      <c r="L26" s="38">
        <f>J26+K26</f>
        <v>0</v>
      </c>
    </row>
    <row r="27" spans="1:12" x14ac:dyDescent="0.3">
      <c r="A27" s="26">
        <v>2</v>
      </c>
      <c r="B27" s="27"/>
      <c r="C27" s="20" t="s">
        <v>154</v>
      </c>
      <c r="D27" s="21" t="s">
        <v>155</v>
      </c>
      <c r="E27" s="22">
        <v>1930</v>
      </c>
      <c r="F27" s="22" t="s">
        <v>107</v>
      </c>
      <c r="G27" s="28"/>
      <c r="H27" s="28"/>
      <c r="I27" s="28"/>
      <c r="J27" s="23">
        <f t="shared" ref="J27:J28" si="4">G27+H27+I27</f>
        <v>0</v>
      </c>
      <c r="K27" s="21"/>
      <c r="L27" s="29">
        <f>J27+K27</f>
        <v>0</v>
      </c>
    </row>
    <row r="28" spans="1:12" x14ac:dyDescent="0.3">
      <c r="A28" s="26">
        <v>3</v>
      </c>
      <c r="B28" s="27"/>
      <c r="C28" s="36" t="s">
        <v>156</v>
      </c>
      <c r="D28" s="24" t="s">
        <v>157</v>
      </c>
      <c r="E28" s="22">
        <v>1930</v>
      </c>
      <c r="F28" s="22" t="s">
        <v>107</v>
      </c>
      <c r="G28" s="23"/>
      <c r="H28" s="23"/>
      <c r="I28" s="23"/>
      <c r="J28" s="23">
        <f t="shared" si="4"/>
        <v>0</v>
      </c>
      <c r="K28" s="21"/>
      <c r="L28" s="29">
        <f>J28+K28</f>
        <v>0</v>
      </c>
    </row>
    <row r="29" spans="1:12" ht="21" thickBot="1" x14ac:dyDescent="0.35">
      <c r="A29" s="30" t="s">
        <v>22</v>
      </c>
      <c r="B29" s="31"/>
      <c r="C29" s="31" t="s">
        <v>106</v>
      </c>
      <c r="D29" s="31"/>
      <c r="E29" s="32" t="str">
        <f>IF(Tit!$C$14-MAX(E26:E28)&gt;=21,(IF(Tit!$C$14-MAX(E26:E28)&gt;=50,(IF((Tit!$C$14-MAX(E26:E28)&gt;=65),"Senioren II","Senioren I")),"Senioren 0")),"Jugend")</f>
        <v>Senioren II</v>
      </c>
      <c r="F29" s="32"/>
      <c r="G29" s="33">
        <f>G26+G27+G28</f>
        <v>0</v>
      </c>
      <c r="H29" s="33">
        <f>H26+H27+H28</f>
        <v>0</v>
      </c>
      <c r="I29" s="33">
        <f>I26+I27+I28</f>
        <v>0</v>
      </c>
      <c r="J29" s="33">
        <f>G29+H29+I29</f>
        <v>0</v>
      </c>
      <c r="K29" s="34"/>
      <c r="L29" s="35">
        <f>J29+K29</f>
        <v>0</v>
      </c>
    </row>
    <row r="30" spans="1:12" ht="21" thickBot="1" x14ac:dyDescent="0.35">
      <c r="A30" s="5"/>
      <c r="C30" s="5"/>
      <c r="D30" s="5"/>
      <c r="E30" s="45"/>
      <c r="F30" s="45"/>
    </row>
    <row r="31" spans="1:12" ht="21" thickBot="1" x14ac:dyDescent="0.35">
      <c r="A31" s="46" t="s">
        <v>10</v>
      </c>
      <c r="B31" s="14" t="s">
        <v>11</v>
      </c>
      <c r="C31" s="15" t="s">
        <v>12</v>
      </c>
      <c r="D31" s="15" t="s">
        <v>13</v>
      </c>
      <c r="E31" s="16" t="s">
        <v>14</v>
      </c>
      <c r="F31" s="16"/>
      <c r="G31" s="16" t="s">
        <v>15</v>
      </c>
      <c r="H31" s="16" t="s">
        <v>15</v>
      </c>
      <c r="I31" s="16" t="s">
        <v>15</v>
      </c>
      <c r="J31" s="16" t="s">
        <v>16</v>
      </c>
      <c r="K31" s="15" t="s">
        <v>17</v>
      </c>
      <c r="L31" s="17" t="s">
        <v>18</v>
      </c>
    </row>
    <row r="32" spans="1:12" x14ac:dyDescent="0.3">
      <c r="A32" s="18">
        <v>1</v>
      </c>
      <c r="B32" s="19"/>
      <c r="C32" s="20" t="s">
        <v>76</v>
      </c>
      <c r="D32" s="21" t="s">
        <v>77</v>
      </c>
      <c r="E32" s="22">
        <v>1964</v>
      </c>
      <c r="F32" s="22" t="s">
        <v>108</v>
      </c>
      <c r="G32" s="23">
        <v>92</v>
      </c>
      <c r="H32" s="23">
        <v>92</v>
      </c>
      <c r="I32" s="23">
        <v>95</v>
      </c>
      <c r="J32" s="23">
        <f>G32+H32+I32</f>
        <v>279</v>
      </c>
      <c r="K32" s="24"/>
      <c r="L32" s="38">
        <f>J32+K32</f>
        <v>279</v>
      </c>
    </row>
    <row r="33" spans="1:12" x14ac:dyDescent="0.3">
      <c r="A33" s="26">
        <v>2</v>
      </c>
      <c r="B33" s="27"/>
      <c r="C33" s="20" t="s">
        <v>74</v>
      </c>
      <c r="D33" s="21" t="s">
        <v>75</v>
      </c>
      <c r="E33" s="22">
        <v>1960</v>
      </c>
      <c r="F33" s="22" t="s">
        <v>107</v>
      </c>
      <c r="G33" s="28">
        <v>98</v>
      </c>
      <c r="H33" s="28">
        <v>99</v>
      </c>
      <c r="I33" s="28">
        <v>96</v>
      </c>
      <c r="J33" s="23">
        <f t="shared" ref="J33:J34" si="5">G33+H33+I33</f>
        <v>293</v>
      </c>
      <c r="K33" s="21"/>
      <c r="L33" s="29">
        <f>J33+K33</f>
        <v>293</v>
      </c>
    </row>
    <row r="34" spans="1:12" x14ac:dyDescent="0.3">
      <c r="A34" s="26">
        <v>3</v>
      </c>
      <c r="B34" s="27"/>
      <c r="C34" s="20" t="s">
        <v>26</v>
      </c>
      <c r="D34" s="21" t="s">
        <v>27</v>
      </c>
      <c r="E34" s="22">
        <v>1963</v>
      </c>
      <c r="F34" s="22" t="s">
        <v>107</v>
      </c>
      <c r="G34" s="28">
        <v>96</v>
      </c>
      <c r="H34" s="28">
        <v>98</v>
      </c>
      <c r="I34" s="28">
        <v>93</v>
      </c>
      <c r="J34" s="23">
        <f t="shared" si="5"/>
        <v>287</v>
      </c>
      <c r="K34" s="21"/>
      <c r="L34" s="29">
        <f>J34+K34</f>
        <v>287</v>
      </c>
    </row>
    <row r="35" spans="1:12" x14ac:dyDescent="0.3">
      <c r="A35" s="30" t="s">
        <v>22</v>
      </c>
      <c r="B35" s="31"/>
      <c r="C35" s="31" t="s">
        <v>29</v>
      </c>
      <c r="D35" s="31"/>
      <c r="E35" s="32" t="str">
        <f>IF(Tit!$C$14-MAX(E32:E34)&gt;=21,(IF(Tit!$C$14-MAX(E32:E34)&gt;=50,(IF((Tit!$C$14-MAX(E32:E34)&gt;=65),"Senioren II","Senioren I")),"Senioren 0")),"Jugend")</f>
        <v>Senioren I</v>
      </c>
      <c r="F35" s="32"/>
      <c r="G35" s="33">
        <f>G32+G33+G34</f>
        <v>286</v>
      </c>
      <c r="H35" s="33">
        <f>H32+H33+H34</f>
        <v>289</v>
      </c>
      <c r="I35" s="33">
        <f>I32+I33+I34</f>
        <v>284</v>
      </c>
      <c r="J35" s="33">
        <f>G35+H35+I35</f>
        <v>859</v>
      </c>
      <c r="K35" s="34"/>
      <c r="L35" s="35">
        <f>J35+K35</f>
        <v>859</v>
      </c>
    </row>
    <row r="37" spans="1:12" x14ac:dyDescent="0.3">
      <c r="A37" s="13" t="s">
        <v>10</v>
      </c>
      <c r="B37" s="14" t="s">
        <v>11</v>
      </c>
      <c r="C37" s="15" t="s">
        <v>12</v>
      </c>
      <c r="D37" s="15" t="s">
        <v>13</v>
      </c>
      <c r="E37" s="16" t="s">
        <v>14</v>
      </c>
      <c r="F37" s="16"/>
      <c r="G37" s="16" t="s">
        <v>15</v>
      </c>
      <c r="H37" s="16" t="s">
        <v>15</v>
      </c>
      <c r="I37" s="16" t="s">
        <v>15</v>
      </c>
      <c r="J37" s="16" t="s">
        <v>16</v>
      </c>
      <c r="K37" s="15" t="s">
        <v>17</v>
      </c>
      <c r="L37" s="17" t="s">
        <v>18</v>
      </c>
    </row>
    <row r="38" spans="1:12" x14ac:dyDescent="0.3">
      <c r="A38" s="18">
        <v>1</v>
      </c>
      <c r="B38" s="19"/>
      <c r="C38" s="36" t="s">
        <v>30</v>
      </c>
      <c r="D38" s="24" t="s">
        <v>31</v>
      </c>
      <c r="E38" s="22">
        <v>1935</v>
      </c>
      <c r="F38" s="22" t="s">
        <v>107</v>
      </c>
      <c r="G38" s="23">
        <v>86</v>
      </c>
      <c r="H38" s="23">
        <v>94</v>
      </c>
      <c r="I38" s="23">
        <v>95</v>
      </c>
      <c r="J38" s="23">
        <f>G38+H38+I38</f>
        <v>275</v>
      </c>
      <c r="K38" s="24"/>
      <c r="L38" s="38">
        <f>J38+K38</f>
        <v>275</v>
      </c>
    </row>
    <row r="39" spans="1:12" x14ac:dyDescent="0.3">
      <c r="A39" s="26">
        <v>2</v>
      </c>
      <c r="B39" s="27"/>
      <c r="C39" s="36" t="s">
        <v>126</v>
      </c>
      <c r="D39" s="24"/>
      <c r="E39" s="22">
        <v>1930</v>
      </c>
      <c r="F39" s="22" t="s">
        <v>107</v>
      </c>
      <c r="G39" s="23"/>
      <c r="H39" s="23"/>
      <c r="I39" s="23"/>
      <c r="J39" s="23">
        <f t="shared" ref="J39:J40" si="6">G39+H39+I39</f>
        <v>0</v>
      </c>
      <c r="K39" s="21"/>
      <c r="L39" s="29">
        <f>J39+K39</f>
        <v>0</v>
      </c>
    </row>
    <row r="40" spans="1:12" x14ac:dyDescent="0.3">
      <c r="A40" s="26">
        <v>3</v>
      </c>
      <c r="B40" s="27"/>
      <c r="C40" s="36" t="s">
        <v>127</v>
      </c>
      <c r="D40" s="24"/>
      <c r="E40" s="22">
        <v>1930</v>
      </c>
      <c r="F40" s="22" t="s">
        <v>107</v>
      </c>
      <c r="G40" s="23"/>
      <c r="H40" s="23"/>
      <c r="I40" s="23"/>
      <c r="J40" s="23">
        <f t="shared" si="6"/>
        <v>0</v>
      </c>
      <c r="K40" s="21"/>
      <c r="L40" s="29">
        <f>J40+K40</f>
        <v>0</v>
      </c>
    </row>
    <row r="41" spans="1:12" x14ac:dyDescent="0.3">
      <c r="A41" s="30" t="s">
        <v>22</v>
      </c>
      <c r="B41" s="31"/>
      <c r="C41" s="31" t="s">
        <v>131</v>
      </c>
      <c r="D41" s="31"/>
      <c r="E41" s="32" t="str">
        <f>IF(Tit!$C$14-MAX(E38:E40)&gt;=21,(IF(Tit!$C$14-MAX(E38:E40)&gt;=50,(IF((Tit!$C$14-MAX(E38:E40)&gt;=65),"Senioren II","Senioren I")),"Senioren 0")),"Jugend")</f>
        <v>Senioren II</v>
      </c>
      <c r="F41" s="32"/>
      <c r="G41" s="33">
        <f>G38+G39+G40</f>
        <v>86</v>
      </c>
      <c r="H41" s="33">
        <f>H38+H39+H40</f>
        <v>94</v>
      </c>
      <c r="I41" s="33">
        <f>I38+I39+I40</f>
        <v>95</v>
      </c>
      <c r="J41" s="33">
        <f>J38+J39+J40</f>
        <v>275</v>
      </c>
      <c r="K41" s="34"/>
      <c r="L41" s="35">
        <f>J41+K41</f>
        <v>275</v>
      </c>
    </row>
    <row r="42" spans="1:12" ht="21" thickBot="1" x14ac:dyDescent="0.35"/>
    <row r="43" spans="1:12" ht="21" thickBot="1" x14ac:dyDescent="0.35">
      <c r="A43" s="13" t="s">
        <v>10</v>
      </c>
      <c r="B43" s="14" t="s">
        <v>11</v>
      </c>
      <c r="C43" s="15" t="s">
        <v>12</v>
      </c>
      <c r="D43" s="15" t="s">
        <v>13</v>
      </c>
      <c r="E43" s="16" t="s">
        <v>14</v>
      </c>
      <c r="F43" s="16"/>
      <c r="G43" s="16" t="s">
        <v>15</v>
      </c>
      <c r="H43" s="16" t="s">
        <v>15</v>
      </c>
      <c r="I43" s="16" t="s">
        <v>15</v>
      </c>
      <c r="J43" s="16" t="s">
        <v>16</v>
      </c>
      <c r="K43" s="15" t="s">
        <v>17</v>
      </c>
      <c r="L43" s="17" t="s">
        <v>18</v>
      </c>
    </row>
    <row r="44" spans="1:12" x14ac:dyDescent="0.3">
      <c r="A44" s="26">
        <v>1</v>
      </c>
      <c r="B44" s="27"/>
      <c r="C44" s="21" t="s">
        <v>114</v>
      </c>
      <c r="D44" s="21" t="s">
        <v>28</v>
      </c>
      <c r="E44" s="22">
        <v>1957</v>
      </c>
      <c r="F44" s="22" t="s">
        <v>107</v>
      </c>
      <c r="G44" s="28">
        <v>97</v>
      </c>
      <c r="H44" s="28">
        <v>96</v>
      </c>
      <c r="I44" s="28">
        <v>97</v>
      </c>
      <c r="J44" s="23">
        <f>G44+H44+I44</f>
        <v>290</v>
      </c>
      <c r="K44" s="21"/>
      <c r="L44" s="47">
        <f>J44+K44</f>
        <v>290</v>
      </c>
    </row>
    <row r="45" spans="1:12" x14ac:dyDescent="0.3">
      <c r="A45" s="26">
        <v>2</v>
      </c>
      <c r="B45" s="27"/>
      <c r="C45" s="21" t="s">
        <v>36</v>
      </c>
      <c r="D45" s="21" t="s">
        <v>37</v>
      </c>
      <c r="E45" s="22">
        <v>1948</v>
      </c>
      <c r="F45" s="22" t="s">
        <v>107</v>
      </c>
      <c r="G45" s="28">
        <v>93</v>
      </c>
      <c r="H45" s="28">
        <v>93</v>
      </c>
      <c r="I45" s="28">
        <v>87</v>
      </c>
      <c r="J45" s="23">
        <f t="shared" ref="J45:J46" si="7">G45+H45+I45</f>
        <v>273</v>
      </c>
      <c r="K45" s="21"/>
      <c r="L45" s="29">
        <f>J45+K45</f>
        <v>273</v>
      </c>
    </row>
    <row r="46" spans="1:12" x14ac:dyDescent="0.3">
      <c r="A46" s="26">
        <v>3</v>
      </c>
      <c r="B46" s="27"/>
      <c r="C46" s="20" t="s">
        <v>116</v>
      </c>
      <c r="D46" s="21" t="s">
        <v>117</v>
      </c>
      <c r="E46" s="22">
        <v>1968</v>
      </c>
      <c r="F46" s="22" t="s">
        <v>108</v>
      </c>
      <c r="G46" s="28">
        <v>92</v>
      </c>
      <c r="H46" s="28">
        <v>95</v>
      </c>
      <c r="I46" s="28">
        <v>95</v>
      </c>
      <c r="J46" s="23">
        <f t="shared" si="7"/>
        <v>282</v>
      </c>
      <c r="K46" s="21"/>
      <c r="L46" s="29">
        <f>J46+K46</f>
        <v>282</v>
      </c>
    </row>
    <row r="47" spans="1:12" ht="21" thickBot="1" x14ac:dyDescent="0.35">
      <c r="A47" s="40" t="s">
        <v>22</v>
      </c>
      <c r="B47" s="41"/>
      <c r="C47" s="41" t="s">
        <v>35</v>
      </c>
      <c r="D47" s="48"/>
      <c r="E47" s="32" t="str">
        <f>IF(Tit!$C$14-MAX(E44:E46)&gt;=21,(IF(Tit!$C$14-MAX(E44:E46)&gt;=50,(IF((Tit!$C$14-MAX(E44:E46)&gt;=65),"Senioren II","Senioren I")),"Senioren 0")),"Jugend")</f>
        <v>Senioren I</v>
      </c>
      <c r="F47" s="32"/>
      <c r="G47" s="33">
        <f>SUM(G44:G46)</f>
        <v>282</v>
      </c>
      <c r="H47" s="33">
        <f>SUM(H44:H46)</f>
        <v>284</v>
      </c>
      <c r="I47" s="33">
        <f>SUM(I44:I46)</f>
        <v>279</v>
      </c>
      <c r="J47" s="33">
        <f>G47+H47+I47</f>
        <v>845</v>
      </c>
      <c r="K47" s="34"/>
      <c r="L47" s="35">
        <f>J47+K47</f>
        <v>845</v>
      </c>
    </row>
    <row r="48" spans="1:12" ht="21" thickBot="1" x14ac:dyDescent="0.35">
      <c r="A48" s="5"/>
      <c r="C48" s="5"/>
      <c r="D48" s="5"/>
      <c r="E48" s="45"/>
      <c r="F48" s="45"/>
    </row>
    <row r="49" spans="1:12" x14ac:dyDescent="0.3">
      <c r="A49" s="13" t="s">
        <v>10</v>
      </c>
      <c r="B49" s="14" t="s">
        <v>11</v>
      </c>
      <c r="C49" s="15" t="s">
        <v>12</v>
      </c>
      <c r="D49" s="15" t="s">
        <v>13</v>
      </c>
      <c r="E49" s="16" t="s">
        <v>14</v>
      </c>
      <c r="F49" s="16"/>
      <c r="G49" s="16" t="s">
        <v>15</v>
      </c>
      <c r="H49" s="16" t="s">
        <v>15</v>
      </c>
      <c r="I49" s="16" t="s">
        <v>15</v>
      </c>
      <c r="J49" s="16" t="s">
        <v>16</v>
      </c>
      <c r="K49" s="15" t="s">
        <v>17</v>
      </c>
      <c r="L49" s="17" t="s">
        <v>18</v>
      </c>
    </row>
    <row r="50" spans="1:12" x14ac:dyDescent="0.3">
      <c r="A50" s="26">
        <v>1</v>
      </c>
      <c r="B50" s="27"/>
      <c r="C50" s="36" t="s">
        <v>39</v>
      </c>
      <c r="D50" s="21" t="s">
        <v>40</v>
      </c>
      <c r="E50" s="22">
        <v>1963</v>
      </c>
      <c r="F50" s="22" t="s">
        <v>108</v>
      </c>
      <c r="G50" s="23">
        <v>91</v>
      </c>
      <c r="H50" s="23">
        <v>89</v>
      </c>
      <c r="I50" s="23">
        <v>96</v>
      </c>
      <c r="J50" s="23">
        <f>G50+H50+I50</f>
        <v>276</v>
      </c>
      <c r="K50" s="21"/>
      <c r="L50" s="47">
        <f>J50+K50</f>
        <v>276</v>
      </c>
    </row>
    <row r="51" spans="1:12" x14ac:dyDescent="0.3">
      <c r="A51" s="26">
        <v>2</v>
      </c>
      <c r="B51" s="27"/>
      <c r="C51" s="21" t="s">
        <v>39</v>
      </c>
      <c r="D51" s="21" t="s">
        <v>113</v>
      </c>
      <c r="E51" s="22">
        <v>1959</v>
      </c>
      <c r="F51" s="22" t="s">
        <v>107</v>
      </c>
      <c r="G51" s="28">
        <v>94</v>
      </c>
      <c r="H51" s="28">
        <v>91</v>
      </c>
      <c r="I51" s="28">
        <v>96</v>
      </c>
      <c r="J51" s="23">
        <f t="shared" ref="J51:J52" si="8">G51+H51+I51</f>
        <v>281</v>
      </c>
      <c r="K51" s="21"/>
      <c r="L51" s="29">
        <f>J51+K51</f>
        <v>281</v>
      </c>
    </row>
    <row r="52" spans="1:12" x14ac:dyDescent="0.3">
      <c r="A52" s="26">
        <v>3</v>
      </c>
      <c r="B52" s="27"/>
      <c r="C52" s="21" t="s">
        <v>33</v>
      </c>
      <c r="D52" s="21" t="s">
        <v>34</v>
      </c>
      <c r="E52" s="22">
        <v>1941</v>
      </c>
      <c r="F52" s="22" t="s">
        <v>107</v>
      </c>
      <c r="G52" s="23">
        <v>97</v>
      </c>
      <c r="H52" s="23">
        <v>95</v>
      </c>
      <c r="I52" s="23">
        <v>95</v>
      </c>
      <c r="J52" s="23">
        <f t="shared" si="8"/>
        <v>287</v>
      </c>
      <c r="K52" s="21"/>
      <c r="L52" s="29">
        <f>J52+K52</f>
        <v>287</v>
      </c>
    </row>
    <row r="53" spans="1:12" x14ac:dyDescent="0.3">
      <c r="A53" s="40" t="s">
        <v>22</v>
      </c>
      <c r="B53" s="41"/>
      <c r="C53" s="41" t="s">
        <v>38</v>
      </c>
      <c r="D53" s="48"/>
      <c r="E53" s="32" t="str">
        <f>IF(Tit!$C$14-MAX(E50:E52)&gt;=21,(IF(Tit!$C$14-MAX(E50:E52)&gt;=50,(IF((Tit!$C$14-MAX(E50:E52)&gt;=65),"Senioren II","Senioren I")),"Senioren 0")),"Jugend")</f>
        <v>Senioren I</v>
      </c>
      <c r="F53" s="32"/>
      <c r="G53" s="33">
        <f>SUM(G50:G52)</f>
        <v>282</v>
      </c>
      <c r="H53" s="33">
        <f>SUM(H50:H52)</f>
        <v>275</v>
      </c>
      <c r="I53" s="33">
        <f>SUM(I50:I52)</f>
        <v>287</v>
      </c>
      <c r="J53" s="33">
        <f>G53+H53+I53</f>
        <v>844</v>
      </c>
      <c r="K53" s="34"/>
      <c r="L53" s="35">
        <f>J53+K53</f>
        <v>844</v>
      </c>
    </row>
    <row r="55" spans="1:12" x14ac:dyDescent="0.3">
      <c r="A55" s="13" t="s">
        <v>10</v>
      </c>
      <c r="B55" s="14" t="s">
        <v>11</v>
      </c>
      <c r="C55" s="15" t="s">
        <v>12</v>
      </c>
      <c r="D55" s="15" t="s">
        <v>13</v>
      </c>
      <c r="E55" s="16" t="s">
        <v>14</v>
      </c>
      <c r="F55" s="16"/>
      <c r="G55" s="16" t="s">
        <v>15</v>
      </c>
      <c r="H55" s="16" t="s">
        <v>15</v>
      </c>
      <c r="I55" s="16" t="s">
        <v>15</v>
      </c>
      <c r="J55" s="16" t="s">
        <v>16</v>
      </c>
      <c r="K55" s="15" t="s">
        <v>17</v>
      </c>
      <c r="L55" s="17" t="s">
        <v>18</v>
      </c>
    </row>
    <row r="56" spans="1:12" x14ac:dyDescent="0.3">
      <c r="A56" s="26">
        <v>1</v>
      </c>
      <c r="B56" s="27"/>
      <c r="C56" s="21" t="s">
        <v>94</v>
      </c>
      <c r="D56" s="21" t="s">
        <v>95</v>
      </c>
      <c r="E56" s="22">
        <v>1997</v>
      </c>
      <c r="F56" s="22" t="s">
        <v>107</v>
      </c>
      <c r="G56" s="23">
        <v>99</v>
      </c>
      <c r="H56" s="23">
        <v>95</v>
      </c>
      <c r="I56" s="23">
        <v>95</v>
      </c>
      <c r="J56" s="23">
        <f>G56+H56+I56</f>
        <v>289</v>
      </c>
      <c r="K56" s="21"/>
      <c r="L56" s="47">
        <f>J56+K56</f>
        <v>289</v>
      </c>
    </row>
    <row r="57" spans="1:12" x14ac:dyDescent="0.3">
      <c r="A57" s="26">
        <v>2</v>
      </c>
      <c r="B57" s="27"/>
      <c r="C57" s="21" t="s">
        <v>96</v>
      </c>
      <c r="D57" s="21" t="s">
        <v>97</v>
      </c>
      <c r="E57" s="22">
        <v>2002</v>
      </c>
      <c r="F57" s="22" t="s">
        <v>107</v>
      </c>
      <c r="G57" s="28">
        <v>95</v>
      </c>
      <c r="H57" s="28">
        <v>93</v>
      </c>
      <c r="I57" s="28">
        <v>93</v>
      </c>
      <c r="J57" s="23">
        <f t="shared" ref="J57:J58" si="9">G57+H57+I57</f>
        <v>281</v>
      </c>
      <c r="K57" s="21"/>
      <c r="L57" s="29">
        <f>J57+K57</f>
        <v>281</v>
      </c>
    </row>
    <row r="58" spans="1:12" x14ac:dyDescent="0.3">
      <c r="A58" s="26">
        <v>3</v>
      </c>
      <c r="B58" s="27"/>
      <c r="C58" s="21" t="s">
        <v>99</v>
      </c>
      <c r="D58" s="21" t="s">
        <v>98</v>
      </c>
      <c r="E58" s="22">
        <v>1994</v>
      </c>
      <c r="F58" s="22" t="s">
        <v>107</v>
      </c>
      <c r="G58" s="28">
        <v>96</v>
      </c>
      <c r="H58" s="28">
        <v>96</v>
      </c>
      <c r="I58" s="28">
        <v>97</v>
      </c>
      <c r="J58" s="23">
        <f t="shared" si="9"/>
        <v>289</v>
      </c>
      <c r="K58" s="21"/>
      <c r="L58" s="29">
        <f>J58+K58</f>
        <v>289</v>
      </c>
    </row>
    <row r="59" spans="1:12" x14ac:dyDescent="0.3">
      <c r="A59" s="40" t="s">
        <v>22</v>
      </c>
      <c r="B59" s="41"/>
      <c r="C59" s="41" t="s">
        <v>41</v>
      </c>
      <c r="D59" s="48"/>
      <c r="E59" s="32" t="str">
        <f>IF(Tit!$C$14-MAX(E56:E58)&gt;=21,(IF(Tit!$C$14-MAX(E56:E58)&gt;=50,(IF((Tit!$C$14-MAX(E56:E58)&gt;=65),"Senioren II","Senioren I")),"Senioren 0")),"Jugend")</f>
        <v>Senioren 0</v>
      </c>
      <c r="F59" s="32"/>
      <c r="G59" s="33">
        <f>SUM(G56:G58)</f>
        <v>290</v>
      </c>
      <c r="H59" s="33">
        <f>SUM(H56:H58)</f>
        <v>284</v>
      </c>
      <c r="I59" s="33">
        <f>SUM(I56:I58)</f>
        <v>285</v>
      </c>
      <c r="J59" s="33">
        <f>G59+H59+I59</f>
        <v>859</v>
      </c>
      <c r="K59" s="34"/>
      <c r="L59" s="35">
        <f>J59+K59</f>
        <v>859</v>
      </c>
    </row>
    <row r="60" spans="1:12" ht="21" thickBot="1" x14ac:dyDescent="0.35">
      <c r="C60" s="5"/>
      <c r="D60" s="5"/>
      <c r="E60" s="45"/>
      <c r="F60" s="45"/>
    </row>
    <row r="61" spans="1:12" ht="21" thickBot="1" x14ac:dyDescent="0.35">
      <c r="A61" s="13" t="s">
        <v>10</v>
      </c>
      <c r="B61" s="14" t="s">
        <v>11</v>
      </c>
      <c r="C61" s="15" t="s">
        <v>12</v>
      </c>
      <c r="D61" s="15" t="s">
        <v>13</v>
      </c>
      <c r="E61" s="16" t="s">
        <v>14</v>
      </c>
      <c r="F61" s="16"/>
      <c r="G61" s="16" t="s">
        <v>15</v>
      </c>
      <c r="H61" s="16" t="s">
        <v>15</v>
      </c>
      <c r="I61" s="16" t="s">
        <v>15</v>
      </c>
      <c r="J61" s="16" t="s">
        <v>16</v>
      </c>
      <c r="K61" s="15" t="s">
        <v>17</v>
      </c>
      <c r="L61" s="17" t="s">
        <v>18</v>
      </c>
    </row>
    <row r="62" spans="1:12" x14ac:dyDescent="0.3">
      <c r="A62" s="18">
        <v>1</v>
      </c>
      <c r="B62" s="19"/>
      <c r="C62" s="20" t="s">
        <v>94</v>
      </c>
      <c r="D62" s="21" t="s">
        <v>100</v>
      </c>
      <c r="E62" s="22">
        <v>2008</v>
      </c>
      <c r="F62" s="22" t="s">
        <v>108</v>
      </c>
      <c r="G62" s="23">
        <v>89</v>
      </c>
      <c r="H62" s="23">
        <v>92</v>
      </c>
      <c r="I62" s="23">
        <v>95</v>
      </c>
      <c r="J62" s="23">
        <f>G62+H62+I62</f>
        <v>276</v>
      </c>
      <c r="K62" s="24"/>
      <c r="L62" s="38">
        <f>J62+K62</f>
        <v>276</v>
      </c>
    </row>
    <row r="63" spans="1:12" x14ac:dyDescent="0.3">
      <c r="A63" s="26">
        <v>2</v>
      </c>
      <c r="B63" s="27"/>
      <c r="C63" s="36" t="s">
        <v>101</v>
      </c>
      <c r="D63" s="21" t="s">
        <v>102</v>
      </c>
      <c r="E63" s="22">
        <v>2009</v>
      </c>
      <c r="F63" s="22" t="s">
        <v>108</v>
      </c>
      <c r="G63" s="28">
        <v>93</v>
      </c>
      <c r="H63" s="28">
        <v>95</v>
      </c>
      <c r="I63" s="28">
        <v>92</v>
      </c>
      <c r="J63" s="23">
        <f t="shared" ref="J63:J64" si="10">G63+H63+I63</f>
        <v>280</v>
      </c>
      <c r="K63" s="21"/>
      <c r="L63" s="29">
        <f>J63+K63</f>
        <v>280</v>
      </c>
    </row>
    <row r="64" spans="1:12" x14ac:dyDescent="0.3">
      <c r="A64" s="26">
        <v>3</v>
      </c>
      <c r="B64" s="27"/>
      <c r="C64" s="20" t="s">
        <v>111</v>
      </c>
      <c r="D64" s="21" t="s">
        <v>112</v>
      </c>
      <c r="E64" s="22">
        <v>2008</v>
      </c>
      <c r="F64" s="22" t="s">
        <v>108</v>
      </c>
      <c r="G64" s="28">
        <v>91</v>
      </c>
      <c r="H64" s="28">
        <v>97</v>
      </c>
      <c r="I64" s="28">
        <v>87</v>
      </c>
      <c r="J64" s="23">
        <f t="shared" si="10"/>
        <v>275</v>
      </c>
      <c r="K64" s="21"/>
      <c r="L64" s="29">
        <f>J64+K64</f>
        <v>275</v>
      </c>
    </row>
    <row r="65" spans="1:12" ht="21" thickBot="1" x14ac:dyDescent="0.35">
      <c r="A65" s="30" t="s">
        <v>22</v>
      </c>
      <c r="B65" s="31"/>
      <c r="C65" s="41" t="s">
        <v>103</v>
      </c>
      <c r="D65" s="48"/>
      <c r="E65" s="32" t="str">
        <f>IF(Tit!$C$14-MAX(E62:E64)&gt;=21,(IF(Tit!$C$14-MAX(E62:E64)&gt;=50,(IF((Tit!$C$14-MAX(E62:E64)&gt;=65),"Senioren II","Senioren I")),"Senioren 0")),"Jugend")</f>
        <v>Jugend</v>
      </c>
      <c r="F65" s="32"/>
      <c r="G65" s="33">
        <f>G62+G63+G64</f>
        <v>273</v>
      </c>
      <c r="H65" s="33">
        <f>H62+H63+H64</f>
        <v>284</v>
      </c>
      <c r="I65" s="33">
        <f>I62+I63+I64</f>
        <v>274</v>
      </c>
      <c r="J65" s="33">
        <f>G65+H65+I65</f>
        <v>831</v>
      </c>
      <c r="K65" s="34"/>
      <c r="L65" s="35">
        <f>J65+K65</f>
        <v>831</v>
      </c>
    </row>
    <row r="66" spans="1:12" ht="21" thickBot="1" x14ac:dyDescent="0.35"/>
    <row r="67" spans="1:12" ht="21" thickBot="1" x14ac:dyDescent="0.35">
      <c r="A67" s="13" t="s">
        <v>10</v>
      </c>
      <c r="B67" s="14" t="s">
        <v>11</v>
      </c>
      <c r="C67" s="15" t="s">
        <v>12</v>
      </c>
      <c r="D67" s="15" t="s">
        <v>13</v>
      </c>
      <c r="E67" s="16" t="s">
        <v>14</v>
      </c>
      <c r="F67" s="16"/>
      <c r="G67" s="16" t="s">
        <v>15</v>
      </c>
      <c r="H67" s="16" t="s">
        <v>15</v>
      </c>
      <c r="I67" s="16" t="s">
        <v>15</v>
      </c>
      <c r="J67" s="16" t="s">
        <v>16</v>
      </c>
      <c r="K67" s="15" t="s">
        <v>17</v>
      </c>
      <c r="L67" s="17" t="s">
        <v>18</v>
      </c>
    </row>
    <row r="68" spans="1:12" x14ac:dyDescent="0.3">
      <c r="A68" s="18">
        <v>1</v>
      </c>
      <c r="B68" s="19"/>
      <c r="C68" s="20" t="s">
        <v>148</v>
      </c>
      <c r="D68" s="21" t="s">
        <v>149</v>
      </c>
      <c r="E68" s="22">
        <v>1996</v>
      </c>
      <c r="F68" s="22" t="s">
        <v>107</v>
      </c>
      <c r="G68" s="23">
        <v>93</v>
      </c>
      <c r="H68" s="23">
        <v>95</v>
      </c>
      <c r="I68" s="23">
        <v>91</v>
      </c>
      <c r="J68" s="23">
        <f>G68+H68+I68</f>
        <v>279</v>
      </c>
      <c r="K68" s="24"/>
      <c r="L68" s="38">
        <f>J68+K68</f>
        <v>279</v>
      </c>
    </row>
    <row r="69" spans="1:12" x14ac:dyDescent="0.3">
      <c r="A69" s="26">
        <v>2</v>
      </c>
      <c r="B69" s="27"/>
      <c r="C69" s="20" t="s">
        <v>116</v>
      </c>
      <c r="D69" s="21" t="s">
        <v>112</v>
      </c>
      <c r="E69" s="22">
        <v>1999</v>
      </c>
      <c r="F69" s="22" t="s">
        <v>108</v>
      </c>
      <c r="G69" s="28">
        <v>89</v>
      </c>
      <c r="H69" s="28">
        <v>85</v>
      </c>
      <c r="I69" s="28">
        <v>90</v>
      </c>
      <c r="J69" s="23">
        <f t="shared" ref="J69" si="11">G69+H69+I69</f>
        <v>264</v>
      </c>
      <c r="K69" s="21"/>
      <c r="L69" s="29">
        <f>J69+K69</f>
        <v>264</v>
      </c>
    </row>
    <row r="70" spans="1:12" x14ac:dyDescent="0.3">
      <c r="A70" s="26">
        <v>3</v>
      </c>
      <c r="B70" s="27"/>
      <c r="C70" s="21" t="s">
        <v>146</v>
      </c>
      <c r="D70" s="21" t="s">
        <v>147</v>
      </c>
      <c r="E70" s="22">
        <v>1997</v>
      </c>
      <c r="F70" s="22" t="s">
        <v>107</v>
      </c>
      <c r="G70" s="28">
        <v>92</v>
      </c>
      <c r="H70" s="28">
        <v>92</v>
      </c>
      <c r="I70" s="28">
        <v>86</v>
      </c>
      <c r="J70" s="23">
        <f t="shared" ref="J70" si="12">G70+H70+I70</f>
        <v>270</v>
      </c>
      <c r="K70" s="21"/>
      <c r="L70" s="29">
        <f>J70+K70</f>
        <v>270</v>
      </c>
    </row>
    <row r="71" spans="1:12" ht="21" thickBot="1" x14ac:dyDescent="0.35">
      <c r="A71" s="30" t="s">
        <v>22</v>
      </c>
      <c r="B71" s="31"/>
      <c r="C71" s="41" t="s">
        <v>115</v>
      </c>
      <c r="D71" s="48"/>
      <c r="E71" s="32" t="str">
        <f>IF(Tit!$C$14-MAX(E68:E70)&gt;=21,(IF(Tit!$C$14-MAX(E68:E70)&gt;=50,(IF((Tit!$C$14-MAX(E68:E70)&gt;=65),"Senioren II","Senioren I")),"Senioren 0")),"Jugend")</f>
        <v>Senioren 0</v>
      </c>
      <c r="F71" s="32"/>
      <c r="G71" s="33">
        <f>G68+G69+G70</f>
        <v>274</v>
      </c>
      <c r="H71" s="33">
        <f>H68+H69+H70</f>
        <v>272</v>
      </c>
      <c r="I71" s="33">
        <f>I68+I69+I70</f>
        <v>267</v>
      </c>
      <c r="J71" s="33">
        <f>G71+H71+I71</f>
        <v>813</v>
      </c>
      <c r="K71" s="34"/>
      <c r="L71" s="35">
        <f>J71+K71</f>
        <v>813</v>
      </c>
    </row>
    <row r="72" spans="1:12" ht="21" thickBot="1" x14ac:dyDescent="0.35"/>
    <row r="73" spans="1:12" ht="21" thickBot="1" x14ac:dyDescent="0.35">
      <c r="A73" s="13" t="s">
        <v>10</v>
      </c>
      <c r="B73" s="14" t="s">
        <v>11</v>
      </c>
      <c r="C73" s="15" t="s">
        <v>12</v>
      </c>
      <c r="D73" s="15" t="s">
        <v>13</v>
      </c>
      <c r="E73" s="16" t="s">
        <v>14</v>
      </c>
      <c r="F73" s="16"/>
      <c r="G73" s="16" t="s">
        <v>15</v>
      </c>
      <c r="H73" s="16" t="s">
        <v>15</v>
      </c>
      <c r="I73" s="16" t="s">
        <v>15</v>
      </c>
      <c r="J73" s="16" t="s">
        <v>16</v>
      </c>
      <c r="K73" s="15" t="s">
        <v>17</v>
      </c>
      <c r="L73" s="17" t="s">
        <v>18</v>
      </c>
    </row>
    <row r="74" spans="1:12" x14ac:dyDescent="0.3">
      <c r="A74" s="18">
        <v>1</v>
      </c>
      <c r="B74" s="19"/>
      <c r="C74" s="20" t="s">
        <v>150</v>
      </c>
      <c r="D74" s="21" t="s">
        <v>151</v>
      </c>
      <c r="E74" s="22">
        <v>2003</v>
      </c>
      <c r="F74" s="22" t="s">
        <v>108</v>
      </c>
      <c r="G74" s="28">
        <v>88</v>
      </c>
      <c r="H74" s="28">
        <v>96</v>
      </c>
      <c r="I74" s="28">
        <v>91</v>
      </c>
      <c r="J74" s="23">
        <f>G74+H74+I74</f>
        <v>275</v>
      </c>
      <c r="K74" s="24"/>
      <c r="L74" s="38">
        <f>J74+K74</f>
        <v>275</v>
      </c>
    </row>
    <row r="75" spans="1:12" x14ac:dyDescent="0.3">
      <c r="A75" s="26">
        <v>2</v>
      </c>
      <c r="B75" s="27"/>
      <c r="C75" s="20" t="s">
        <v>118</v>
      </c>
      <c r="D75" s="21" t="s">
        <v>119</v>
      </c>
      <c r="E75" s="22">
        <v>2004</v>
      </c>
      <c r="F75" s="22" t="s">
        <v>108</v>
      </c>
      <c r="G75" s="28">
        <v>86</v>
      </c>
      <c r="H75" s="28">
        <v>98</v>
      </c>
      <c r="I75" s="28">
        <v>90</v>
      </c>
      <c r="J75" s="23">
        <f t="shared" ref="J75:J76" si="13">G75+H75+I75</f>
        <v>274</v>
      </c>
      <c r="K75" s="21"/>
      <c r="L75" s="29">
        <f>J75+K75</f>
        <v>274</v>
      </c>
    </row>
    <row r="76" spans="1:12" x14ac:dyDescent="0.3">
      <c r="A76" s="26">
        <v>3</v>
      </c>
      <c r="B76" s="27"/>
      <c r="C76" s="20" t="s">
        <v>137</v>
      </c>
      <c r="D76" s="21"/>
      <c r="E76" s="22"/>
      <c r="F76" s="22" t="s">
        <v>108</v>
      </c>
      <c r="G76" s="28"/>
      <c r="H76" s="28"/>
      <c r="I76" s="28"/>
      <c r="J76" s="23">
        <f t="shared" si="13"/>
        <v>0</v>
      </c>
      <c r="K76" s="21"/>
      <c r="L76" s="29">
        <f>J76+K76</f>
        <v>0</v>
      </c>
    </row>
    <row r="77" spans="1:12" ht="21" thickBot="1" x14ac:dyDescent="0.35">
      <c r="A77" s="30" t="s">
        <v>22</v>
      </c>
      <c r="B77" s="31"/>
      <c r="C77" s="41" t="s">
        <v>133</v>
      </c>
      <c r="D77" s="48"/>
      <c r="E77" s="32" t="str">
        <f>IF(Tit!$C$14-MAX(E74:E76)&gt;=21,(IF(Tit!$C$14-MAX(E74:E76)&gt;=50,(IF((Tit!$C$14-MAX(E74:E76)&gt;=65),"Senioren II","Senioren I")),"Senioren 0")),"Jugend")</f>
        <v>Senioren 0</v>
      </c>
      <c r="F77" s="32"/>
      <c r="G77" s="33">
        <f>G74+G75+G76</f>
        <v>174</v>
      </c>
      <c r="H77" s="33">
        <f>H74+H75+H76</f>
        <v>194</v>
      </c>
      <c r="I77" s="33">
        <f>I74+I75+I76</f>
        <v>181</v>
      </c>
      <c r="J77" s="33">
        <f>G77+H77+I77</f>
        <v>549</v>
      </c>
      <c r="K77" s="34"/>
      <c r="L77" s="35">
        <f>J77+K77</f>
        <v>549</v>
      </c>
    </row>
    <row r="78" spans="1:12" ht="21" thickBot="1" x14ac:dyDescent="0.35"/>
    <row r="79" spans="1:12" ht="21" thickBot="1" x14ac:dyDescent="0.35">
      <c r="A79" s="13" t="s">
        <v>10</v>
      </c>
      <c r="B79" s="14" t="s">
        <v>11</v>
      </c>
      <c r="C79" s="15" t="s">
        <v>12</v>
      </c>
      <c r="D79" s="15" t="s">
        <v>13</v>
      </c>
      <c r="E79" s="16" t="s">
        <v>14</v>
      </c>
      <c r="F79" s="16"/>
      <c r="G79" s="16" t="s">
        <v>15</v>
      </c>
      <c r="H79" s="16" t="s">
        <v>15</v>
      </c>
      <c r="I79" s="16" t="s">
        <v>15</v>
      </c>
      <c r="J79" s="16" t="s">
        <v>16</v>
      </c>
      <c r="K79" s="15" t="s">
        <v>17</v>
      </c>
      <c r="L79" s="17" t="s">
        <v>18</v>
      </c>
    </row>
    <row r="80" spans="1:12" x14ac:dyDescent="0.3">
      <c r="A80" s="18">
        <v>1</v>
      </c>
      <c r="B80" s="19"/>
      <c r="C80" s="20" t="s">
        <v>44</v>
      </c>
      <c r="D80" s="21" t="s">
        <v>52</v>
      </c>
      <c r="E80" s="22">
        <v>1957</v>
      </c>
      <c r="F80" s="22" t="s">
        <v>108</v>
      </c>
      <c r="G80" s="23">
        <v>94</v>
      </c>
      <c r="H80" s="23">
        <v>95</v>
      </c>
      <c r="I80" s="23">
        <v>91</v>
      </c>
      <c r="J80" s="23">
        <f>G80+H80+I80</f>
        <v>280</v>
      </c>
      <c r="K80" s="24"/>
      <c r="L80" s="38">
        <f>J80+K80</f>
        <v>280</v>
      </c>
    </row>
    <row r="81" spans="1:12" x14ac:dyDescent="0.3">
      <c r="A81" s="26">
        <v>2</v>
      </c>
      <c r="B81" s="27"/>
      <c r="C81" s="36" t="s">
        <v>53</v>
      </c>
      <c r="D81" s="24" t="s">
        <v>54</v>
      </c>
      <c r="E81" s="22">
        <v>1954</v>
      </c>
      <c r="F81" s="22" t="s">
        <v>108</v>
      </c>
      <c r="G81" s="28">
        <v>96</v>
      </c>
      <c r="H81" s="28">
        <v>99</v>
      </c>
      <c r="I81" s="28">
        <v>97</v>
      </c>
      <c r="J81" s="23">
        <f t="shared" ref="J81:J82" si="14">G81+H81+I81</f>
        <v>292</v>
      </c>
      <c r="K81" s="21"/>
      <c r="L81" s="29">
        <f>J81+K81</f>
        <v>292</v>
      </c>
    </row>
    <row r="82" spans="1:12" x14ac:dyDescent="0.3">
      <c r="A82" s="26">
        <v>3</v>
      </c>
      <c r="B82" s="27"/>
      <c r="C82" s="20" t="s">
        <v>53</v>
      </c>
      <c r="D82" s="21" t="s">
        <v>55</v>
      </c>
      <c r="E82" s="22">
        <v>1951</v>
      </c>
      <c r="F82" s="22" t="s">
        <v>107</v>
      </c>
      <c r="G82" s="49">
        <v>100</v>
      </c>
      <c r="H82" s="49">
        <v>96</v>
      </c>
      <c r="I82" s="49">
        <v>97</v>
      </c>
      <c r="J82" s="23">
        <f t="shared" si="14"/>
        <v>293</v>
      </c>
      <c r="K82" s="21"/>
      <c r="L82" s="29">
        <f>J82+K82</f>
        <v>293</v>
      </c>
    </row>
    <row r="83" spans="1:12" x14ac:dyDescent="0.3">
      <c r="A83" s="30" t="s">
        <v>22</v>
      </c>
      <c r="B83" s="31"/>
      <c r="C83" s="31" t="s">
        <v>46</v>
      </c>
      <c r="D83" s="31"/>
      <c r="E83" s="32" t="str">
        <f>IF(Tit!$C$14-MAX(E80:E82)&gt;=21,(IF(Tit!$C$14-MAX(E80:E82)&gt;=50,(IF((Tit!$C$14-MAX(E80:E82)&gt;=65),"Senioren II","Senioren I")),"Senioren 0")),"Jugend")</f>
        <v>Senioren II</v>
      </c>
      <c r="F83" s="32"/>
      <c r="G83" s="33">
        <f>G80+G81+G82</f>
        <v>290</v>
      </c>
      <c r="H83" s="33">
        <f>H80+H81+H82</f>
        <v>290</v>
      </c>
      <c r="I83" s="33">
        <f>I80+I81+I82</f>
        <v>285</v>
      </c>
      <c r="J83" s="33">
        <f>G83+H83+I83</f>
        <v>865</v>
      </c>
      <c r="K83" s="34"/>
      <c r="L83" s="35">
        <f>J83+K83</f>
        <v>865</v>
      </c>
    </row>
    <row r="84" spans="1:12" x14ac:dyDescent="0.3">
      <c r="C84" s="5"/>
      <c r="D84" s="5"/>
    </row>
    <row r="85" spans="1:12" x14ac:dyDescent="0.3">
      <c r="A85" s="13" t="s">
        <v>10</v>
      </c>
      <c r="B85" s="14" t="s">
        <v>11</v>
      </c>
      <c r="C85" s="15" t="s">
        <v>12</v>
      </c>
      <c r="D85" s="15" t="s">
        <v>13</v>
      </c>
      <c r="E85" s="16" t="s">
        <v>14</v>
      </c>
      <c r="F85" s="16"/>
      <c r="G85" s="16" t="s">
        <v>15</v>
      </c>
      <c r="H85" s="16" t="s">
        <v>15</v>
      </c>
      <c r="I85" s="16" t="s">
        <v>15</v>
      </c>
      <c r="J85" s="16" t="s">
        <v>16</v>
      </c>
      <c r="K85" s="15" t="s">
        <v>17</v>
      </c>
      <c r="L85" s="17" t="s">
        <v>18</v>
      </c>
    </row>
    <row r="86" spans="1:12" x14ac:dyDescent="0.3">
      <c r="A86" s="18">
        <v>1</v>
      </c>
      <c r="B86" s="19"/>
      <c r="C86" s="36" t="s">
        <v>47</v>
      </c>
      <c r="D86" s="24" t="s">
        <v>48</v>
      </c>
      <c r="E86" s="22">
        <v>1956</v>
      </c>
      <c r="F86" s="22" t="s">
        <v>107</v>
      </c>
      <c r="G86" s="23">
        <v>94</v>
      </c>
      <c r="H86" s="23">
        <v>97</v>
      </c>
      <c r="I86" s="23">
        <v>99</v>
      </c>
      <c r="J86" s="23">
        <f>G86+H86+I86</f>
        <v>290</v>
      </c>
      <c r="K86" s="24"/>
      <c r="L86" s="38">
        <f>J86+K86</f>
        <v>290</v>
      </c>
    </row>
    <row r="87" spans="1:12" x14ac:dyDescent="0.3">
      <c r="A87" s="26">
        <v>2</v>
      </c>
      <c r="B87" s="27"/>
      <c r="C87" s="20" t="s">
        <v>44</v>
      </c>
      <c r="D87" s="21" t="s">
        <v>45</v>
      </c>
      <c r="E87" s="22">
        <v>1956</v>
      </c>
      <c r="F87" s="22" t="s">
        <v>107</v>
      </c>
      <c r="G87" s="28">
        <v>96</v>
      </c>
      <c r="H87" s="28">
        <v>98</v>
      </c>
      <c r="I87" s="28">
        <v>96</v>
      </c>
      <c r="J87" s="23">
        <f t="shared" ref="J87:J88" si="15">G87+H87+I87</f>
        <v>290</v>
      </c>
      <c r="K87" s="21"/>
      <c r="L87" s="29">
        <f>J87+K87</f>
        <v>290</v>
      </c>
    </row>
    <row r="88" spans="1:12" x14ac:dyDescent="0.3">
      <c r="A88" s="26">
        <v>3</v>
      </c>
      <c r="B88" s="27"/>
      <c r="C88" s="36" t="s">
        <v>42</v>
      </c>
      <c r="D88" s="24" t="s">
        <v>43</v>
      </c>
      <c r="E88" s="22">
        <v>1947</v>
      </c>
      <c r="F88" s="22" t="s">
        <v>107</v>
      </c>
      <c r="G88" s="28">
        <v>92</v>
      </c>
      <c r="H88" s="28">
        <v>94</v>
      </c>
      <c r="I88" s="28">
        <v>94</v>
      </c>
      <c r="J88" s="23">
        <f t="shared" si="15"/>
        <v>280</v>
      </c>
      <c r="K88" s="21"/>
      <c r="L88" s="29">
        <f>J88+K88</f>
        <v>280</v>
      </c>
    </row>
    <row r="89" spans="1:12" x14ac:dyDescent="0.3">
      <c r="A89" s="30" t="s">
        <v>22</v>
      </c>
      <c r="B89" s="31"/>
      <c r="C89" s="31" t="s">
        <v>51</v>
      </c>
      <c r="D89" s="31"/>
      <c r="E89" s="32" t="str">
        <f>IF(Tit!$C$14-MAX(E86:E88)&gt;=21,(IF(Tit!$C$14-MAX(E86:E88)&gt;=50,(IF((Tit!$C$14-MAX(E86:E88)&gt;=65),"Senioren II","Senioren I")),"Senioren 0")),"Jugend")</f>
        <v>Senioren II</v>
      </c>
      <c r="F89" s="32"/>
      <c r="G89" s="33">
        <f>G86+G87+G88</f>
        <v>282</v>
      </c>
      <c r="H89" s="33">
        <f>H86+H87+H88</f>
        <v>289</v>
      </c>
      <c r="I89" s="33">
        <f>I86+I87+I88</f>
        <v>289</v>
      </c>
      <c r="J89" s="33">
        <f>G89+H89+I89</f>
        <v>860</v>
      </c>
      <c r="K89" s="34"/>
      <c r="L89" s="35">
        <f>J89+K89</f>
        <v>860</v>
      </c>
    </row>
    <row r="91" spans="1:12" x14ac:dyDescent="0.3">
      <c r="A91" s="13" t="s">
        <v>10</v>
      </c>
      <c r="B91" s="14" t="s">
        <v>11</v>
      </c>
      <c r="C91" s="15" t="s">
        <v>12</v>
      </c>
      <c r="D91" s="15" t="s">
        <v>13</v>
      </c>
      <c r="E91" s="16" t="s">
        <v>14</v>
      </c>
      <c r="F91" s="16"/>
      <c r="G91" s="16" t="s">
        <v>15</v>
      </c>
      <c r="H91" s="16" t="s">
        <v>15</v>
      </c>
      <c r="I91" s="16" t="s">
        <v>15</v>
      </c>
      <c r="J91" s="16" t="s">
        <v>16</v>
      </c>
      <c r="K91" s="15" t="s">
        <v>17</v>
      </c>
      <c r="L91" s="17" t="s">
        <v>18</v>
      </c>
    </row>
    <row r="92" spans="1:12" x14ac:dyDescent="0.3">
      <c r="A92" s="18">
        <v>1</v>
      </c>
      <c r="B92" s="19"/>
      <c r="C92" s="20" t="s">
        <v>49</v>
      </c>
      <c r="D92" s="21" t="s">
        <v>50</v>
      </c>
      <c r="E92" s="22">
        <v>1999</v>
      </c>
      <c r="F92" s="22" t="s">
        <v>107</v>
      </c>
      <c r="G92" s="23">
        <v>91</v>
      </c>
      <c r="H92" s="23">
        <v>97</v>
      </c>
      <c r="I92" s="23">
        <v>94</v>
      </c>
      <c r="J92" s="23">
        <f>G92+H92+I92</f>
        <v>282</v>
      </c>
      <c r="K92" s="24"/>
      <c r="L92" s="38">
        <f>J92+K92</f>
        <v>282</v>
      </c>
    </row>
    <row r="93" spans="1:12" x14ac:dyDescent="0.3">
      <c r="A93" s="26">
        <v>2</v>
      </c>
      <c r="B93" s="27"/>
      <c r="C93" s="20" t="s">
        <v>78</v>
      </c>
      <c r="D93" s="21" t="s">
        <v>79</v>
      </c>
      <c r="E93" s="22">
        <v>2004</v>
      </c>
      <c r="F93" s="22" t="s">
        <v>107</v>
      </c>
      <c r="G93" s="28">
        <v>97</v>
      </c>
      <c r="H93" s="28">
        <v>98</v>
      </c>
      <c r="I93" s="28">
        <v>96</v>
      </c>
      <c r="J93" s="23">
        <f t="shared" ref="J93:J94" si="16">G93+H93+I93</f>
        <v>291</v>
      </c>
      <c r="K93" s="21"/>
      <c r="L93" s="29">
        <f>J93+K93</f>
        <v>291</v>
      </c>
    </row>
    <row r="94" spans="1:12" x14ac:dyDescent="0.3">
      <c r="A94" s="26">
        <v>3</v>
      </c>
      <c r="B94" s="27"/>
      <c r="C94" s="20" t="s">
        <v>69</v>
      </c>
      <c r="D94" s="21" t="s">
        <v>70</v>
      </c>
      <c r="E94" s="22">
        <v>2003</v>
      </c>
      <c r="F94" s="22" t="s">
        <v>107</v>
      </c>
      <c r="G94" s="28">
        <v>96</v>
      </c>
      <c r="H94" s="28">
        <v>93</v>
      </c>
      <c r="I94" s="28">
        <v>96</v>
      </c>
      <c r="J94" s="23">
        <f t="shared" si="16"/>
        <v>285</v>
      </c>
      <c r="K94" s="21"/>
      <c r="L94" s="29">
        <f>J94+K94</f>
        <v>285</v>
      </c>
    </row>
    <row r="95" spans="1:12" ht="21" thickBot="1" x14ac:dyDescent="0.35">
      <c r="A95" s="30" t="s">
        <v>22</v>
      </c>
      <c r="B95" s="31"/>
      <c r="C95" s="31" t="s">
        <v>56</v>
      </c>
      <c r="D95" s="31"/>
      <c r="E95" s="32" t="str">
        <f>IF(Tit!$C$14-MAX(E92:E94)&gt;=21,(IF(Tit!$C$14-MAX(E92:E94)&gt;=50,(IF((Tit!$C$14-MAX(E92:E94)&gt;=65),"Senioren II","Senioren I")),"Senioren 0")),"Jugend")</f>
        <v>Senioren 0</v>
      </c>
      <c r="F95" s="32"/>
      <c r="G95" s="33">
        <f>G92+G93+G94</f>
        <v>284</v>
      </c>
      <c r="H95" s="33">
        <f>H92+H93+H94</f>
        <v>288</v>
      </c>
      <c r="I95" s="33">
        <f>I92+I93+I94</f>
        <v>286</v>
      </c>
      <c r="J95" s="33">
        <f>G95+H95+I95</f>
        <v>858</v>
      </c>
      <c r="K95" s="34"/>
      <c r="L95" s="35">
        <f>J95+K95</f>
        <v>858</v>
      </c>
    </row>
    <row r="96" spans="1:12" ht="21" thickBot="1" x14ac:dyDescent="0.35"/>
    <row r="97" spans="1:12" ht="21" thickBot="1" x14ac:dyDescent="0.35">
      <c r="A97" s="13" t="s">
        <v>10</v>
      </c>
      <c r="B97" s="14" t="s">
        <v>11</v>
      </c>
      <c r="C97" s="15" t="s">
        <v>12</v>
      </c>
      <c r="D97" s="15" t="s">
        <v>13</v>
      </c>
      <c r="E97" s="16" t="s">
        <v>14</v>
      </c>
      <c r="F97" s="16"/>
      <c r="G97" s="16" t="s">
        <v>15</v>
      </c>
      <c r="H97" s="16" t="s">
        <v>15</v>
      </c>
      <c r="I97" s="16" t="s">
        <v>15</v>
      </c>
      <c r="J97" s="16" t="s">
        <v>16</v>
      </c>
      <c r="K97" s="15" t="s">
        <v>17</v>
      </c>
      <c r="L97" s="17" t="s">
        <v>18</v>
      </c>
    </row>
    <row r="98" spans="1:12" x14ac:dyDescent="0.3">
      <c r="A98" s="18">
        <v>1</v>
      </c>
      <c r="B98" s="19"/>
      <c r="C98" s="20" t="s">
        <v>71</v>
      </c>
      <c r="D98" s="21" t="s">
        <v>86</v>
      </c>
      <c r="E98" s="22">
        <v>2001</v>
      </c>
      <c r="F98" s="22" t="s">
        <v>108</v>
      </c>
      <c r="G98" s="23">
        <v>92</v>
      </c>
      <c r="H98" s="23">
        <v>88</v>
      </c>
      <c r="I98" s="23">
        <v>91</v>
      </c>
      <c r="J98" s="23">
        <f>G98+H98+I98</f>
        <v>271</v>
      </c>
      <c r="K98" s="24"/>
      <c r="L98" s="38">
        <f>J98+K98</f>
        <v>271</v>
      </c>
    </row>
    <row r="99" spans="1:12" x14ac:dyDescent="0.3">
      <c r="A99" s="26">
        <v>2</v>
      </c>
      <c r="B99" s="27"/>
      <c r="C99" s="36" t="s">
        <v>71</v>
      </c>
      <c r="D99" s="21" t="s">
        <v>88</v>
      </c>
      <c r="E99" s="22">
        <v>1972</v>
      </c>
      <c r="F99" s="22" t="s">
        <v>108</v>
      </c>
      <c r="G99" s="28">
        <v>94</v>
      </c>
      <c r="H99" s="28">
        <v>94</v>
      </c>
      <c r="I99" s="28">
        <v>95</v>
      </c>
      <c r="J99" s="23">
        <f t="shared" ref="J99:J100" si="17">G99+H99+I99</f>
        <v>283</v>
      </c>
      <c r="K99" s="21"/>
      <c r="L99" s="29">
        <f>J99+K99</f>
        <v>283</v>
      </c>
    </row>
    <row r="100" spans="1:12" x14ac:dyDescent="0.3">
      <c r="A100" s="26">
        <v>3</v>
      </c>
      <c r="B100" s="27"/>
      <c r="C100" s="20" t="s">
        <v>109</v>
      </c>
      <c r="D100" s="21" t="s">
        <v>110</v>
      </c>
      <c r="E100" s="22">
        <v>1978</v>
      </c>
      <c r="F100" s="22" t="s">
        <v>108</v>
      </c>
      <c r="G100" s="28">
        <v>91</v>
      </c>
      <c r="H100" s="28">
        <v>92</v>
      </c>
      <c r="I100" s="28">
        <v>97</v>
      </c>
      <c r="J100" s="23">
        <f t="shared" si="17"/>
        <v>280</v>
      </c>
      <c r="K100" s="21"/>
      <c r="L100" s="29">
        <f>J100+K100</f>
        <v>280</v>
      </c>
    </row>
    <row r="101" spans="1:12" ht="21" thickBot="1" x14ac:dyDescent="0.35">
      <c r="A101" s="30" t="s">
        <v>22</v>
      </c>
      <c r="B101" s="31"/>
      <c r="C101" s="31" t="s">
        <v>68</v>
      </c>
      <c r="D101" s="31"/>
      <c r="E101" s="32" t="str">
        <f>IF(Tit!$C$14-MAX(E98:E100)&gt;=21,(IF(Tit!$C$14-MAX(E98:E100)&gt;=50,(IF((Tit!$C$14-MAX(E98:E100)&gt;=65),"Senioren II","Senioren I")),"Senioren 0")),"Jugend")</f>
        <v>Senioren 0</v>
      </c>
      <c r="F101" s="32"/>
      <c r="G101" s="33">
        <f>G98+G99+G100</f>
        <v>277</v>
      </c>
      <c r="H101" s="33">
        <f>H98+H99+H100</f>
        <v>274</v>
      </c>
      <c r="I101" s="33">
        <f>I98+I99+I100</f>
        <v>283</v>
      </c>
      <c r="J101" s="33">
        <f>G101+H101+I101</f>
        <v>834</v>
      </c>
      <c r="K101" s="34"/>
      <c r="L101" s="35">
        <f>J101+K101</f>
        <v>834</v>
      </c>
    </row>
    <row r="102" spans="1:12" ht="21" thickBot="1" x14ac:dyDescent="0.35"/>
    <row r="103" spans="1:12" ht="21" thickBot="1" x14ac:dyDescent="0.35">
      <c r="A103" s="13" t="s">
        <v>10</v>
      </c>
      <c r="B103" s="14" t="s">
        <v>11</v>
      </c>
      <c r="C103" s="15" t="s">
        <v>12</v>
      </c>
      <c r="D103" s="15" t="s">
        <v>13</v>
      </c>
      <c r="E103" s="16" t="s">
        <v>14</v>
      </c>
      <c r="F103" s="16"/>
      <c r="G103" s="16" t="s">
        <v>15</v>
      </c>
      <c r="H103" s="16" t="s">
        <v>15</v>
      </c>
      <c r="I103" s="16" t="s">
        <v>15</v>
      </c>
      <c r="J103" s="16" t="s">
        <v>16</v>
      </c>
      <c r="K103" s="15" t="s">
        <v>17</v>
      </c>
      <c r="L103" s="17" t="s">
        <v>18</v>
      </c>
    </row>
    <row r="104" spans="1:12" x14ac:dyDescent="0.3">
      <c r="A104" s="18">
        <v>1</v>
      </c>
      <c r="B104" s="19"/>
      <c r="C104" s="20" t="s">
        <v>71</v>
      </c>
      <c r="D104" s="21" t="s">
        <v>120</v>
      </c>
      <c r="E104" s="22">
        <v>2005</v>
      </c>
      <c r="F104" s="22" t="s">
        <v>108</v>
      </c>
      <c r="G104" s="23">
        <v>76</v>
      </c>
      <c r="H104" s="23">
        <v>93</v>
      </c>
      <c r="I104" s="23">
        <v>95</v>
      </c>
      <c r="J104" s="23">
        <f>G104+H104+I104</f>
        <v>264</v>
      </c>
      <c r="K104" s="24"/>
      <c r="L104" s="38">
        <f>J104+K104</f>
        <v>264</v>
      </c>
    </row>
    <row r="105" spans="1:12" x14ac:dyDescent="0.3">
      <c r="A105" s="26">
        <v>2</v>
      </c>
      <c r="B105" s="27"/>
      <c r="C105" s="36" t="s">
        <v>138</v>
      </c>
      <c r="D105" s="21" t="s">
        <v>139</v>
      </c>
      <c r="E105" s="22">
        <v>2003</v>
      </c>
      <c r="F105" s="22" t="s">
        <v>108</v>
      </c>
      <c r="G105" s="28">
        <v>93</v>
      </c>
      <c r="H105" s="28">
        <v>89</v>
      </c>
      <c r="I105" s="28">
        <v>92</v>
      </c>
      <c r="J105" s="23">
        <f t="shared" ref="J105:J106" si="18">G105+H105+I105</f>
        <v>274</v>
      </c>
      <c r="K105" s="21"/>
      <c r="L105" s="29">
        <f>J105+K105</f>
        <v>274</v>
      </c>
    </row>
    <row r="106" spans="1:12" x14ac:dyDescent="0.3">
      <c r="A106" s="26">
        <v>3</v>
      </c>
      <c r="B106" s="27"/>
      <c r="C106" s="36" t="s">
        <v>89</v>
      </c>
      <c r="D106" s="21" t="s">
        <v>92</v>
      </c>
      <c r="E106" s="22">
        <v>2007</v>
      </c>
      <c r="F106" s="22" t="s">
        <v>108</v>
      </c>
      <c r="G106" s="28">
        <v>99</v>
      </c>
      <c r="H106" s="28">
        <v>99</v>
      </c>
      <c r="I106" s="28">
        <v>96</v>
      </c>
      <c r="J106" s="23">
        <f t="shared" si="18"/>
        <v>294</v>
      </c>
      <c r="K106" s="21"/>
      <c r="L106" s="29">
        <f>J106+K106</f>
        <v>294</v>
      </c>
    </row>
    <row r="107" spans="1:12" ht="21" thickBot="1" x14ac:dyDescent="0.35">
      <c r="A107" s="30" t="s">
        <v>22</v>
      </c>
      <c r="B107" s="31"/>
      <c r="C107" s="31" t="s">
        <v>87</v>
      </c>
      <c r="D107" s="31"/>
      <c r="E107" s="32" t="str">
        <f>IF(Tit!$C$14-MAX(E104:E106)&gt;=21,(IF(Tit!$C$14-MAX(E104:E106)&gt;=50,(IF((Tit!$C$14-MAX(E104:E106)&gt;=65),"Senioren II","Senioren I")),"Senioren 0")),"Jugend")</f>
        <v>Jugend</v>
      </c>
      <c r="F107" s="32"/>
      <c r="G107" s="33">
        <f>G104+G105+G106</f>
        <v>268</v>
      </c>
      <c r="H107" s="33">
        <f>H104+H105+H106</f>
        <v>281</v>
      </c>
      <c r="I107" s="33">
        <f>I104+I105+I106</f>
        <v>283</v>
      </c>
      <c r="J107" s="33">
        <f>G107+H107+I107</f>
        <v>832</v>
      </c>
      <c r="K107" s="34"/>
      <c r="L107" s="35">
        <f>J107+K107</f>
        <v>832</v>
      </c>
    </row>
    <row r="108" spans="1:12" ht="21" thickBot="1" x14ac:dyDescent="0.35"/>
    <row r="109" spans="1:12" ht="21" thickBot="1" x14ac:dyDescent="0.35">
      <c r="A109" s="13" t="s">
        <v>10</v>
      </c>
      <c r="B109" s="14" t="s">
        <v>11</v>
      </c>
      <c r="C109" s="15" t="s">
        <v>12</v>
      </c>
      <c r="D109" s="15" t="s">
        <v>13</v>
      </c>
      <c r="E109" s="16" t="s">
        <v>14</v>
      </c>
      <c r="F109" s="16"/>
      <c r="G109" s="16" t="s">
        <v>15</v>
      </c>
      <c r="H109" s="16" t="s">
        <v>15</v>
      </c>
      <c r="I109" s="16" t="s">
        <v>15</v>
      </c>
      <c r="J109" s="16" t="s">
        <v>16</v>
      </c>
      <c r="K109" s="15" t="s">
        <v>17</v>
      </c>
      <c r="L109" s="17" t="s">
        <v>18</v>
      </c>
    </row>
    <row r="110" spans="1:12" x14ac:dyDescent="0.3">
      <c r="A110" s="18">
        <v>1</v>
      </c>
      <c r="B110" s="19"/>
      <c r="C110" s="20" t="s">
        <v>140</v>
      </c>
      <c r="D110" s="21"/>
      <c r="E110" s="22">
        <v>1930</v>
      </c>
      <c r="F110" s="22" t="s">
        <v>108</v>
      </c>
      <c r="G110" s="23"/>
      <c r="H110" s="23"/>
      <c r="I110" s="23"/>
      <c r="J110" s="23">
        <f>G110+H110+I110</f>
        <v>0</v>
      </c>
      <c r="K110" s="24"/>
      <c r="L110" s="38">
        <f>J110+K110</f>
        <v>0</v>
      </c>
    </row>
    <row r="111" spans="1:12" x14ac:dyDescent="0.3">
      <c r="A111" s="26">
        <v>2</v>
      </c>
      <c r="B111" s="27"/>
      <c r="C111" s="36" t="s">
        <v>141</v>
      </c>
      <c r="D111" s="21"/>
      <c r="E111" s="22">
        <v>1930</v>
      </c>
      <c r="F111" s="22" t="s">
        <v>108</v>
      </c>
      <c r="G111" s="28"/>
      <c r="H111" s="28"/>
      <c r="I111" s="28"/>
      <c r="J111" s="23">
        <f t="shared" ref="J111:J112" si="19">G111+H111+I111</f>
        <v>0</v>
      </c>
      <c r="K111" s="21"/>
      <c r="L111" s="29">
        <f>J111+K111</f>
        <v>0</v>
      </c>
    </row>
    <row r="112" spans="1:12" x14ac:dyDescent="0.3">
      <c r="A112" s="26">
        <v>3</v>
      </c>
      <c r="B112" s="27"/>
      <c r="C112" s="36" t="s">
        <v>142</v>
      </c>
      <c r="D112" s="21"/>
      <c r="E112" s="22">
        <v>1930</v>
      </c>
      <c r="F112" s="22" t="s">
        <v>108</v>
      </c>
      <c r="G112" s="28"/>
      <c r="H112" s="28"/>
      <c r="I112" s="28"/>
      <c r="J112" s="23">
        <f t="shared" si="19"/>
        <v>0</v>
      </c>
      <c r="K112" s="21"/>
      <c r="L112" s="29">
        <f>J112+K112</f>
        <v>0</v>
      </c>
    </row>
    <row r="113" spans="1:12" ht="21" thickBot="1" x14ac:dyDescent="0.35">
      <c r="A113" s="30" t="s">
        <v>22</v>
      </c>
      <c r="B113" s="31"/>
      <c r="C113" s="31" t="s">
        <v>132</v>
      </c>
      <c r="D113" s="31"/>
      <c r="E113" s="32" t="str">
        <f>IF(Tit!$C$14-MIN(E110:E112)&gt;=21,(IF(Tit!$C$14-MAX(E110:E112)&gt;=50,(IF((Tit!$C$14-MAX(E110:E112)&gt;=65),"Senioren II","Senioren I")),"Senioren 0")),"Jugend")</f>
        <v>Senioren II</v>
      </c>
      <c r="F113" s="32"/>
      <c r="G113" s="33">
        <f>G110+G111+G112</f>
        <v>0</v>
      </c>
      <c r="H113" s="33">
        <f>H110+H111+H112</f>
        <v>0</v>
      </c>
      <c r="I113" s="33">
        <f>I110+I111+I112</f>
        <v>0</v>
      </c>
      <c r="J113" s="33">
        <f>G113+H113+I113</f>
        <v>0</v>
      </c>
      <c r="K113" s="34"/>
      <c r="L113" s="35">
        <f>J113+K113</f>
        <v>0</v>
      </c>
    </row>
  </sheetData>
  <sheetProtection selectLockedCells="1" selectUnlockedCells="1"/>
  <mergeCells count="1">
    <mergeCell ref="I2:L2"/>
  </mergeCells>
  <phoneticPr fontId="21" type="noConversion"/>
  <pageMargins left="0.78749999999999998" right="0" top="0" bottom="0.39374999999999999" header="0.51180555555555551" footer="0.51180555555555551"/>
  <pageSetup paperSize="9" firstPageNumber="0" fitToHeight="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3"/>
  <sheetViews>
    <sheetView topLeftCell="A43" zoomScaleNormal="100" workbookViewId="0">
      <selection activeCell="J44" sqref="J44"/>
    </sheetView>
    <sheetView workbookViewId="1"/>
  </sheetViews>
  <sheetFormatPr baseColWidth="10" defaultColWidth="11.42578125" defaultRowHeight="20.25" x14ac:dyDescent="0.3"/>
  <cols>
    <col min="1" max="1" width="3.42578125" style="6" customWidth="1"/>
    <col min="2" max="2" width="24" style="4" customWidth="1"/>
    <col min="3" max="4" width="19.85546875" style="6" customWidth="1"/>
    <col min="5" max="5" width="16" style="4" customWidth="1"/>
    <col min="6" max="6" width="5.140625" style="4" customWidth="1"/>
    <col min="7" max="7" width="6.7109375" style="4" customWidth="1"/>
    <col min="8" max="9" width="6.7109375" style="6" customWidth="1"/>
    <col min="10" max="10" width="12.28515625" style="6" customWidth="1"/>
    <col min="11" max="11" width="12.28515625" style="4" customWidth="1"/>
    <col min="12" max="12" width="12.28515625" style="6" customWidth="1"/>
    <col min="13" max="15" width="9.7109375" style="6" customWidth="1"/>
    <col min="16" max="16384" width="11.42578125" style="6"/>
  </cols>
  <sheetData>
    <row r="1" spans="1:12" x14ac:dyDescent="0.3">
      <c r="A1" s="12" t="s">
        <v>1</v>
      </c>
    </row>
    <row r="2" spans="1:12" ht="26.25" x14ac:dyDescent="0.4">
      <c r="A2" s="6" t="s">
        <v>57</v>
      </c>
      <c r="D2" s="8" t="str">
        <f>'1. Durchg'!G3</f>
        <v>SC Aerzen</v>
      </c>
      <c r="E2" s="9"/>
      <c r="F2" s="9"/>
      <c r="G2" s="9"/>
      <c r="H2" s="1"/>
      <c r="I2" s="109">
        <f>'1. Durchg'!D3</f>
        <v>45691</v>
      </c>
      <c r="J2" s="109"/>
      <c r="K2" s="109"/>
      <c r="L2" s="109"/>
    </row>
    <row r="3" spans="1:12" x14ac:dyDescent="0.3">
      <c r="A3" s="6" t="str">
        <f>'1. Durchg'!A3</f>
        <v xml:space="preserve">Der nächste Wettkampf: </v>
      </c>
      <c r="D3" s="10">
        <f>I2+22</f>
        <v>45713</v>
      </c>
      <c r="E3" s="11" t="s">
        <v>5</v>
      </c>
      <c r="F3" s="11"/>
      <c r="G3" s="7" t="s">
        <v>129</v>
      </c>
    </row>
    <row r="4" spans="1:12" x14ac:dyDescent="0.3">
      <c r="A4" s="6" t="s">
        <v>7</v>
      </c>
      <c r="C4" s="12" t="s">
        <v>8</v>
      </c>
      <c r="J4" s="12"/>
      <c r="K4" s="90" t="s">
        <v>9</v>
      </c>
      <c r="L4" s="12">
        <v>2</v>
      </c>
    </row>
    <row r="6" spans="1:12" x14ac:dyDescent="0.3">
      <c r="B6" s="5"/>
    </row>
    <row r="7" spans="1:12" x14ac:dyDescent="0.3">
      <c r="A7" s="13" t="s">
        <v>10</v>
      </c>
      <c r="B7" s="14" t="s">
        <v>11</v>
      </c>
      <c r="C7" s="15" t="s">
        <v>12</v>
      </c>
      <c r="D7" s="15" t="s">
        <v>13</v>
      </c>
      <c r="E7" s="16" t="s">
        <v>14</v>
      </c>
      <c r="F7" s="16"/>
      <c r="G7" s="16" t="s">
        <v>15</v>
      </c>
      <c r="H7" s="15" t="s">
        <v>15</v>
      </c>
      <c r="I7" s="15" t="s">
        <v>15</v>
      </c>
      <c r="J7" s="15" t="s">
        <v>16</v>
      </c>
      <c r="K7" s="16" t="s">
        <v>17</v>
      </c>
      <c r="L7" s="51" t="s">
        <v>18</v>
      </c>
    </row>
    <row r="8" spans="1:12" x14ac:dyDescent="0.3">
      <c r="A8" s="52">
        <v>1</v>
      </c>
      <c r="B8" s="19"/>
      <c r="C8" s="36" t="str">
        <f>'1. Durchg'!C8</f>
        <v>Saupe</v>
      </c>
      <c r="D8" s="24" t="str">
        <f>'1. Durchg'!D8</f>
        <v>Melanie</v>
      </c>
      <c r="E8" s="22">
        <f>'1. Durchg'!E8</f>
        <v>1979</v>
      </c>
      <c r="F8" s="22" t="str">
        <f>'1. Durchg'!F8</f>
        <v>w</v>
      </c>
      <c r="G8" s="23">
        <v>100</v>
      </c>
      <c r="H8" s="23">
        <v>100</v>
      </c>
      <c r="I8" s="23">
        <v>100</v>
      </c>
      <c r="J8" s="23">
        <f>IF(G8&lt;&gt;"",SUM(G8:I8),"")</f>
        <v>300</v>
      </c>
      <c r="K8" s="23">
        <f>'1. Durchg'!L8</f>
        <v>297</v>
      </c>
      <c r="L8" s="25">
        <f>SUM(J8:K8)</f>
        <v>597</v>
      </c>
    </row>
    <row r="9" spans="1:12" x14ac:dyDescent="0.3">
      <c r="A9" s="53">
        <v>2</v>
      </c>
      <c r="B9" s="27"/>
      <c r="C9" s="20" t="str">
        <f>'1. Durchg'!C9</f>
        <v>Saupe</v>
      </c>
      <c r="D9" s="21" t="str">
        <f>'1. Durchg'!D9</f>
        <v>Karsten</v>
      </c>
      <c r="E9" s="22">
        <f>'1. Durchg'!E9</f>
        <v>1968</v>
      </c>
      <c r="F9" s="22" t="str">
        <f>'1. Durchg'!F9</f>
        <v>m</v>
      </c>
      <c r="G9" s="28">
        <v>100</v>
      </c>
      <c r="H9" s="28">
        <v>100</v>
      </c>
      <c r="I9" s="28">
        <v>99</v>
      </c>
      <c r="J9" s="23">
        <f t="shared" ref="J9:J10" si="0">IF(G9&lt;&gt;"",SUM(G9:I9),"")</f>
        <v>299</v>
      </c>
      <c r="K9" s="28">
        <f>'1. Durchg'!L9</f>
        <v>295</v>
      </c>
      <c r="L9" s="29">
        <f>SUM(J9:K9)</f>
        <v>594</v>
      </c>
    </row>
    <row r="10" spans="1:12" x14ac:dyDescent="0.3">
      <c r="A10" s="53">
        <v>3</v>
      </c>
      <c r="B10" s="27"/>
      <c r="C10" s="20" t="str">
        <f>'1. Durchg'!C10</f>
        <v>Kling</v>
      </c>
      <c r="D10" s="21" t="str">
        <f>'1. Durchg'!D10</f>
        <v>Birgit</v>
      </c>
      <c r="E10" s="22">
        <f>'1. Durchg'!E10</f>
        <v>1966</v>
      </c>
      <c r="F10" s="22" t="str">
        <f>'1. Durchg'!F10</f>
        <v>w</v>
      </c>
      <c r="G10" s="28">
        <v>94</v>
      </c>
      <c r="H10" s="28">
        <v>94</v>
      </c>
      <c r="I10" s="28">
        <v>96</v>
      </c>
      <c r="J10" s="23">
        <f t="shared" si="0"/>
        <v>284</v>
      </c>
      <c r="K10" s="28">
        <f>'1. Durchg'!L10</f>
        <v>278</v>
      </c>
      <c r="L10" s="29">
        <f>SUM(J10:K10)</f>
        <v>562</v>
      </c>
    </row>
    <row r="11" spans="1:12" x14ac:dyDescent="0.3">
      <c r="A11" s="30" t="s">
        <v>22</v>
      </c>
      <c r="B11" s="31"/>
      <c r="C11" s="31" t="str">
        <f>'1. Durchg'!C11</f>
        <v>SC Aerzen I</v>
      </c>
      <c r="D11" s="31"/>
      <c r="E11" s="32" t="str">
        <f>'1. Durchg'!E11</f>
        <v>Senioren 0</v>
      </c>
      <c r="F11" s="32"/>
      <c r="G11" s="33">
        <f>G8+G9+G10</f>
        <v>294</v>
      </c>
      <c r="H11" s="33">
        <f>H8+H9+H10</f>
        <v>294</v>
      </c>
      <c r="I11" s="33">
        <f>I8+I9+I10</f>
        <v>295</v>
      </c>
      <c r="J11" s="33">
        <f>IF(J8="",0,J8)+IF(J9="",0,J9)+IF(J10="",0,J10)</f>
        <v>883</v>
      </c>
      <c r="K11" s="33">
        <f>SUM(K8:K10)</f>
        <v>870</v>
      </c>
      <c r="L11" s="35">
        <f>SUM(J11:K11)</f>
        <v>1753</v>
      </c>
    </row>
    <row r="12" spans="1:12" x14ac:dyDescent="0.3">
      <c r="B12" s="5"/>
      <c r="H12" s="4"/>
      <c r="I12" s="4"/>
      <c r="J12" s="4"/>
    </row>
    <row r="13" spans="1:12" x14ac:dyDescent="0.3">
      <c r="A13" s="54" t="s">
        <v>10</v>
      </c>
      <c r="B13" s="14" t="s">
        <v>11</v>
      </c>
      <c r="C13" s="15" t="s">
        <v>12</v>
      </c>
      <c r="D13" s="15" t="s">
        <v>13</v>
      </c>
      <c r="E13" s="16" t="s">
        <v>14</v>
      </c>
      <c r="F13" s="16"/>
      <c r="G13" s="16" t="s">
        <v>15</v>
      </c>
      <c r="H13" s="16" t="s">
        <v>15</v>
      </c>
      <c r="I13" s="16" t="s">
        <v>15</v>
      </c>
      <c r="J13" s="16" t="s">
        <v>16</v>
      </c>
      <c r="K13" s="16" t="s">
        <v>17</v>
      </c>
      <c r="L13" s="51" t="s">
        <v>18</v>
      </c>
    </row>
    <row r="14" spans="1:12" x14ac:dyDescent="0.3">
      <c r="A14" s="52">
        <v>1</v>
      </c>
      <c r="B14" s="37"/>
      <c r="C14" s="24" t="str">
        <f>'1. Durchg'!C14</f>
        <v>Bode</v>
      </c>
      <c r="D14" s="24" t="str">
        <f>'1. Durchg'!D14</f>
        <v>Jennifer</v>
      </c>
      <c r="E14" s="23">
        <f>'1. Durchg'!E14</f>
        <v>1975</v>
      </c>
      <c r="F14" s="23" t="str">
        <f>'1. Durchg'!F14</f>
        <v>w</v>
      </c>
      <c r="G14" s="23">
        <v>96</v>
      </c>
      <c r="H14" s="23">
        <v>100</v>
      </c>
      <c r="I14" s="23">
        <v>98</v>
      </c>
      <c r="J14" s="23">
        <f>IF(G14&lt;&gt;"",SUM(G14:I14),"")</f>
        <v>294</v>
      </c>
      <c r="K14" s="23">
        <f>'1. Durchg'!L14</f>
        <v>292</v>
      </c>
      <c r="L14" s="38">
        <f>SUM(J14:K14)</f>
        <v>586</v>
      </c>
    </row>
    <row r="15" spans="1:12" x14ac:dyDescent="0.3">
      <c r="A15" s="53">
        <v>2</v>
      </c>
      <c r="B15" s="39"/>
      <c r="C15" s="21" t="str">
        <f>'1. Durchg'!C15</f>
        <v>Bode</v>
      </c>
      <c r="D15" s="21" t="str">
        <f>'1. Durchg'!D15</f>
        <v>Matthias</v>
      </c>
      <c r="E15" s="28">
        <f>'1. Durchg'!E15</f>
        <v>1972</v>
      </c>
      <c r="F15" s="28" t="str">
        <f>'1. Durchg'!F15</f>
        <v>m</v>
      </c>
      <c r="G15" s="28">
        <v>98</v>
      </c>
      <c r="H15" s="28">
        <v>94</v>
      </c>
      <c r="I15" s="28">
        <v>97</v>
      </c>
      <c r="J15" s="23">
        <f t="shared" ref="J15:J16" si="1">IF(G15&lt;&gt;"",SUM(G15:I15),"")</f>
        <v>289</v>
      </c>
      <c r="K15" s="28">
        <f>'1. Durchg'!L15</f>
        <v>295</v>
      </c>
      <c r="L15" s="29">
        <f>SUM(J15:K15)</f>
        <v>584</v>
      </c>
    </row>
    <row r="16" spans="1:12" x14ac:dyDescent="0.3">
      <c r="A16" s="53">
        <v>3</v>
      </c>
      <c r="B16" s="39"/>
      <c r="C16" s="20" t="str">
        <f>'1. Durchg'!C16</f>
        <v>Bruns</v>
      </c>
      <c r="D16" s="21" t="str">
        <f>'1. Durchg'!D16</f>
        <v>Yannick</v>
      </c>
      <c r="E16" s="28">
        <f>'1. Durchg'!E16</f>
        <v>1995</v>
      </c>
      <c r="F16" s="28" t="str">
        <f>'1. Durchg'!F16</f>
        <v>m</v>
      </c>
      <c r="G16" s="28">
        <v>97</v>
      </c>
      <c r="H16" s="28">
        <v>99</v>
      </c>
      <c r="I16" s="28">
        <v>100</v>
      </c>
      <c r="J16" s="23">
        <f t="shared" si="1"/>
        <v>296</v>
      </c>
      <c r="K16" s="28">
        <f>'1. Durchg'!L16</f>
        <v>297</v>
      </c>
      <c r="L16" s="29">
        <f>SUM(J16:K16)</f>
        <v>593</v>
      </c>
    </row>
    <row r="17" spans="1:12" x14ac:dyDescent="0.3">
      <c r="A17" s="40" t="s">
        <v>22</v>
      </c>
      <c r="B17" s="41"/>
      <c r="C17" s="42" t="str">
        <f>'1. Durchg'!C17</f>
        <v>SC Aerzen II</v>
      </c>
      <c r="D17" s="43"/>
      <c r="E17" s="32" t="str">
        <f>'1. Durchg'!E17</f>
        <v>Senioren 0</v>
      </c>
      <c r="F17" s="32"/>
      <c r="G17" s="33">
        <f>G14+G15+G16</f>
        <v>291</v>
      </c>
      <c r="H17" s="33">
        <f>H14+H15+H16</f>
        <v>293</v>
      </c>
      <c r="I17" s="33">
        <f>I14+I15+I16</f>
        <v>295</v>
      </c>
      <c r="J17" s="33">
        <f>IF(J14="",0,J14)+IF(J15="",0,J15)+IF(J16="",0,J16)</f>
        <v>879</v>
      </c>
      <c r="K17" s="33">
        <f>SUM(K14:K16)</f>
        <v>884</v>
      </c>
      <c r="L17" s="35">
        <f>SUM(J17:K17)</f>
        <v>1763</v>
      </c>
    </row>
    <row r="18" spans="1:12" x14ac:dyDescent="0.3">
      <c r="B18" s="5"/>
      <c r="E18" s="44"/>
      <c r="F18" s="44"/>
      <c r="H18" s="4"/>
      <c r="I18" s="4"/>
      <c r="J18" s="4"/>
    </row>
    <row r="19" spans="1:12" x14ac:dyDescent="0.3">
      <c r="A19" s="54" t="s">
        <v>10</v>
      </c>
      <c r="B19" s="14" t="s">
        <v>11</v>
      </c>
      <c r="C19" s="15" t="s">
        <v>12</v>
      </c>
      <c r="D19" s="15" t="s">
        <v>13</v>
      </c>
      <c r="E19" s="16" t="s">
        <v>14</v>
      </c>
      <c r="F19" s="16"/>
      <c r="G19" s="16" t="s">
        <v>15</v>
      </c>
      <c r="H19" s="16" t="s">
        <v>15</v>
      </c>
      <c r="I19" s="16" t="s">
        <v>15</v>
      </c>
      <c r="J19" s="16" t="s">
        <v>16</v>
      </c>
      <c r="K19" s="16" t="s">
        <v>17</v>
      </c>
      <c r="L19" s="51" t="s">
        <v>18</v>
      </c>
    </row>
    <row r="20" spans="1:12" x14ac:dyDescent="0.3">
      <c r="A20" s="52">
        <v>1</v>
      </c>
      <c r="B20" s="19"/>
      <c r="C20" s="36" t="str">
        <f>'1. Durchg'!C20</f>
        <v>Futselar</v>
      </c>
      <c r="D20" s="24" t="str">
        <f>'1. Durchg'!D20</f>
        <v>Jenny</v>
      </c>
      <c r="E20" s="22">
        <f>'1. Durchg'!E20</f>
        <v>1993</v>
      </c>
      <c r="F20" s="22" t="str">
        <f>'1. Durchg'!F20</f>
        <v>w</v>
      </c>
      <c r="G20" s="23">
        <v>93</v>
      </c>
      <c r="H20" s="23">
        <v>91</v>
      </c>
      <c r="I20" s="23">
        <v>91</v>
      </c>
      <c r="J20" s="23">
        <f>IF(G20&lt;&gt;"",SUM(G20:I20),"")</f>
        <v>275</v>
      </c>
      <c r="K20" s="23">
        <f>'1. Durchg'!L20</f>
        <v>283</v>
      </c>
      <c r="L20" s="38">
        <f>SUM(J20:K20)</f>
        <v>558</v>
      </c>
    </row>
    <row r="21" spans="1:12" x14ac:dyDescent="0.3">
      <c r="A21" s="53">
        <v>2</v>
      </c>
      <c r="B21" s="27"/>
      <c r="C21" s="20" t="str">
        <f>'1. Durchg'!C21</f>
        <v>Beermann</v>
      </c>
      <c r="D21" s="21" t="str">
        <f>'1. Durchg'!D21</f>
        <v>Karsten</v>
      </c>
      <c r="E21" s="22">
        <f>'1. Durchg'!E21</f>
        <v>1964</v>
      </c>
      <c r="F21" s="22" t="str">
        <f>'1. Durchg'!F21</f>
        <v>m</v>
      </c>
      <c r="G21" s="28">
        <v>80</v>
      </c>
      <c r="H21" s="28">
        <v>79</v>
      </c>
      <c r="I21" s="28">
        <v>82</v>
      </c>
      <c r="J21" s="23">
        <f t="shared" ref="J21:J22" si="2">IF(G21&lt;&gt;"",SUM(G21:I21),"")</f>
        <v>241</v>
      </c>
      <c r="K21" s="28">
        <f>'1. Durchg'!L21</f>
        <v>278</v>
      </c>
      <c r="L21" s="29">
        <f>SUM(J21:K21)</f>
        <v>519</v>
      </c>
    </row>
    <row r="22" spans="1:12" x14ac:dyDescent="0.3">
      <c r="A22" s="53">
        <v>3</v>
      </c>
      <c r="B22" s="27"/>
      <c r="C22" s="20" t="str">
        <f>'1. Durchg'!C22</f>
        <v>Offermann</v>
      </c>
      <c r="D22" s="21" t="str">
        <f>'1. Durchg'!D22</f>
        <v>Hendrik</v>
      </c>
      <c r="E22" s="22">
        <f>'1. Durchg'!E22</f>
        <v>1989</v>
      </c>
      <c r="F22" s="22" t="str">
        <f>'1. Durchg'!F22</f>
        <v>m</v>
      </c>
      <c r="G22" s="28">
        <v>87</v>
      </c>
      <c r="H22" s="28">
        <v>88</v>
      </c>
      <c r="I22" s="28">
        <v>91</v>
      </c>
      <c r="J22" s="23">
        <f t="shared" si="2"/>
        <v>266</v>
      </c>
      <c r="K22" s="28">
        <f>'1. Durchg'!L22</f>
        <v>268</v>
      </c>
      <c r="L22" s="29">
        <f>SUM(J22:K22)</f>
        <v>534</v>
      </c>
    </row>
    <row r="23" spans="1:12" ht="21" thickBot="1" x14ac:dyDescent="0.35">
      <c r="A23" s="30" t="s">
        <v>22</v>
      </c>
      <c r="B23" s="31"/>
      <c r="C23" s="31" t="str">
        <f>'1. Durchg'!C23</f>
        <v>SC Aerzen III</v>
      </c>
      <c r="D23" s="31"/>
      <c r="E23" s="32" t="str">
        <f>'1. Durchg'!E23</f>
        <v>Senioren 0</v>
      </c>
      <c r="F23" s="32"/>
      <c r="G23" s="33">
        <f>G20+G21+G22</f>
        <v>260</v>
      </c>
      <c r="H23" s="33">
        <f>H20+H21+H22</f>
        <v>258</v>
      </c>
      <c r="I23" s="33">
        <f>I20+I21+I22</f>
        <v>264</v>
      </c>
      <c r="J23" s="33">
        <f>IF(J20="",0,J20)+IF(J21="",0,J21)+IF(J22="",0,J22)</f>
        <v>782</v>
      </c>
      <c r="K23" s="33">
        <f>SUM(K20:K22)</f>
        <v>829</v>
      </c>
      <c r="L23" s="35">
        <f>SUM(J23:K23)</f>
        <v>1611</v>
      </c>
    </row>
    <row r="24" spans="1:12" ht="21" thickBot="1" x14ac:dyDescent="0.35">
      <c r="B24" s="5"/>
      <c r="E24" s="44"/>
      <c r="F24" s="44"/>
      <c r="H24" s="4"/>
      <c r="I24" s="4"/>
      <c r="J24" s="4"/>
    </row>
    <row r="25" spans="1:12" ht="21" thickBot="1" x14ac:dyDescent="0.35">
      <c r="A25" s="54" t="s">
        <v>10</v>
      </c>
      <c r="B25" s="14" t="s">
        <v>11</v>
      </c>
      <c r="C25" s="15" t="s">
        <v>12</v>
      </c>
      <c r="D25" s="15" t="s">
        <v>13</v>
      </c>
      <c r="E25" s="16" t="s">
        <v>14</v>
      </c>
      <c r="F25" s="16"/>
      <c r="G25" s="16" t="s">
        <v>15</v>
      </c>
      <c r="H25" s="16" t="s">
        <v>15</v>
      </c>
      <c r="I25" s="16" t="s">
        <v>15</v>
      </c>
      <c r="J25" s="16" t="s">
        <v>16</v>
      </c>
      <c r="K25" s="16" t="s">
        <v>17</v>
      </c>
      <c r="L25" s="51" t="s">
        <v>18</v>
      </c>
    </row>
    <row r="26" spans="1:12" x14ac:dyDescent="0.3">
      <c r="A26" s="52">
        <v>1</v>
      </c>
      <c r="B26" s="19"/>
      <c r="C26" s="36" t="str">
        <f>'1. Durchg'!C26</f>
        <v>A1</v>
      </c>
      <c r="D26" s="24" t="str">
        <f>'1. Durchg'!D26</f>
        <v>va1</v>
      </c>
      <c r="E26" s="22">
        <f>'1. Durchg'!E26</f>
        <v>1930</v>
      </c>
      <c r="F26" s="22" t="str">
        <f>'1. Durchg'!F26</f>
        <v>w</v>
      </c>
      <c r="G26" s="23"/>
      <c r="H26" s="23"/>
      <c r="I26" s="23"/>
      <c r="J26" s="23" t="str">
        <f>IF(G26&lt;&gt;"",SUM(G26:I26),"")</f>
        <v/>
      </c>
      <c r="K26" s="23">
        <f>'1. Durchg'!L26</f>
        <v>0</v>
      </c>
      <c r="L26" s="38">
        <f>SUM(J26:K26)</f>
        <v>0</v>
      </c>
    </row>
    <row r="27" spans="1:12" x14ac:dyDescent="0.3">
      <c r="A27" s="53">
        <v>2</v>
      </c>
      <c r="B27" s="27"/>
      <c r="C27" s="20" t="str">
        <f>'1. Durchg'!C27</f>
        <v>A2</v>
      </c>
      <c r="D27" s="21" t="str">
        <f>'1. Durchg'!D27</f>
        <v>va2</v>
      </c>
      <c r="E27" s="22">
        <f>'1. Durchg'!E27</f>
        <v>1930</v>
      </c>
      <c r="F27" s="22" t="str">
        <f>'1. Durchg'!F27</f>
        <v>m</v>
      </c>
      <c r="G27" s="28"/>
      <c r="H27" s="28"/>
      <c r="I27" s="28"/>
      <c r="J27" s="23" t="str">
        <f t="shared" ref="J27:J28" si="3">IF(G27&lt;&gt;"",SUM(G27:I27),"")</f>
        <v/>
      </c>
      <c r="K27" s="28">
        <f>'1. Durchg'!L27</f>
        <v>0</v>
      </c>
      <c r="L27" s="29">
        <f>SUM(J27:K27)</f>
        <v>0</v>
      </c>
    </row>
    <row r="28" spans="1:12" x14ac:dyDescent="0.3">
      <c r="A28" s="53">
        <v>3</v>
      </c>
      <c r="B28" s="27"/>
      <c r="C28" s="20" t="str">
        <f>'1. Durchg'!C28</f>
        <v>A3</v>
      </c>
      <c r="D28" s="21" t="str">
        <f>'1. Durchg'!D28</f>
        <v>va3</v>
      </c>
      <c r="E28" s="22">
        <f>'1. Durchg'!E28</f>
        <v>1930</v>
      </c>
      <c r="F28" s="22" t="str">
        <f>'1. Durchg'!F28</f>
        <v>m</v>
      </c>
      <c r="G28" s="23"/>
      <c r="H28" s="23"/>
      <c r="I28" s="23"/>
      <c r="J28" s="23" t="str">
        <f t="shared" si="3"/>
        <v/>
      </c>
      <c r="K28" s="28">
        <f>'1. Durchg'!L28</f>
        <v>0</v>
      </c>
      <c r="L28" s="29">
        <f>SUM(J28:K28)</f>
        <v>0</v>
      </c>
    </row>
    <row r="29" spans="1:12" ht="21" thickBot="1" x14ac:dyDescent="0.35">
      <c r="A29" s="30" t="s">
        <v>22</v>
      </c>
      <c r="B29" s="31"/>
      <c r="C29" s="31" t="str">
        <f>'1. Durchg'!C29</f>
        <v>SC Aerzen IV</v>
      </c>
      <c r="D29" s="31"/>
      <c r="E29" s="32" t="str">
        <f>'1. Durchg'!E29</f>
        <v>Senioren II</v>
      </c>
      <c r="F29" s="32"/>
      <c r="G29" s="33">
        <f>G26+G27+G28</f>
        <v>0</v>
      </c>
      <c r="H29" s="33">
        <f>H26+H27+H28</f>
        <v>0</v>
      </c>
      <c r="I29" s="33">
        <f>I26+I27+I28</f>
        <v>0</v>
      </c>
      <c r="J29" s="33">
        <f>IF(J26="",0,J26)+IF(J27="",0,J27)+IF(J28="",0,J28)</f>
        <v>0</v>
      </c>
      <c r="K29" s="33">
        <f>SUM(K26:K28)</f>
        <v>0</v>
      </c>
      <c r="L29" s="35">
        <f>SUM(J29:K29)</f>
        <v>0</v>
      </c>
    </row>
    <row r="30" spans="1:12" ht="21" thickBot="1" x14ac:dyDescent="0.35">
      <c r="A30" s="5"/>
      <c r="B30" s="5"/>
      <c r="C30" s="5"/>
      <c r="D30" s="5"/>
      <c r="E30" s="45"/>
      <c r="F30" s="45"/>
      <c r="H30" s="4"/>
      <c r="I30" s="4"/>
      <c r="J30" s="4"/>
    </row>
    <row r="31" spans="1:12" ht="21" thickBot="1" x14ac:dyDescent="0.35">
      <c r="A31" s="54" t="s">
        <v>10</v>
      </c>
      <c r="B31" s="14" t="s">
        <v>11</v>
      </c>
      <c r="C31" s="15" t="s">
        <v>12</v>
      </c>
      <c r="D31" s="15" t="s">
        <v>13</v>
      </c>
      <c r="E31" s="16" t="s">
        <v>14</v>
      </c>
      <c r="F31" s="16"/>
      <c r="G31" s="16" t="s">
        <v>15</v>
      </c>
      <c r="H31" s="16" t="s">
        <v>15</v>
      </c>
      <c r="I31" s="16" t="s">
        <v>15</v>
      </c>
      <c r="J31" s="16" t="s">
        <v>16</v>
      </c>
      <c r="K31" s="16" t="s">
        <v>17</v>
      </c>
      <c r="L31" s="51" t="s">
        <v>18</v>
      </c>
    </row>
    <row r="32" spans="1:12" x14ac:dyDescent="0.3">
      <c r="A32" s="52">
        <v>1</v>
      </c>
      <c r="B32" s="19"/>
      <c r="C32" s="36" t="str">
        <f>'1. Durchg'!C32</f>
        <v>Linnemann</v>
      </c>
      <c r="D32" s="24" t="str">
        <f>'1. Durchg'!D32</f>
        <v>Ingrid</v>
      </c>
      <c r="E32" s="22">
        <f>'1. Durchg'!E32</f>
        <v>1964</v>
      </c>
      <c r="F32" s="22" t="str">
        <f>'1. Durchg'!F32</f>
        <v>w</v>
      </c>
      <c r="G32" s="23">
        <v>95</v>
      </c>
      <c r="H32" s="23">
        <v>93</v>
      </c>
      <c r="I32" s="23">
        <v>88</v>
      </c>
      <c r="J32" s="23">
        <f>IF(G32&lt;&gt;"",SUM(G32:I32),"")</f>
        <v>276</v>
      </c>
      <c r="K32" s="23">
        <f>'1. Durchg'!L32</f>
        <v>279</v>
      </c>
      <c r="L32" s="38">
        <f>SUM(J32:K32)</f>
        <v>555</v>
      </c>
    </row>
    <row r="33" spans="1:12" x14ac:dyDescent="0.3">
      <c r="A33" s="53">
        <v>2</v>
      </c>
      <c r="B33" s="27"/>
      <c r="C33" s="20" t="str">
        <f>'1. Durchg'!C33</f>
        <v>Bursie</v>
      </c>
      <c r="D33" s="21" t="str">
        <f>'1. Durchg'!D33</f>
        <v>Frank</v>
      </c>
      <c r="E33" s="22">
        <f>'1. Durchg'!E33</f>
        <v>1960</v>
      </c>
      <c r="F33" s="22" t="str">
        <f>'1. Durchg'!F33</f>
        <v>m</v>
      </c>
      <c r="G33" s="28">
        <v>94</v>
      </c>
      <c r="H33" s="28">
        <v>95</v>
      </c>
      <c r="I33" s="28">
        <v>96</v>
      </c>
      <c r="J33" s="23">
        <f t="shared" ref="J33:J34" si="4">IF(G33&lt;&gt;"",SUM(G33:I33),"")</f>
        <v>285</v>
      </c>
      <c r="K33" s="28">
        <f>'1. Durchg'!L33</f>
        <v>293</v>
      </c>
      <c r="L33" s="29">
        <f>SUM(J33:K33)</f>
        <v>578</v>
      </c>
    </row>
    <row r="34" spans="1:12" x14ac:dyDescent="0.3">
      <c r="A34" s="53">
        <v>3</v>
      </c>
      <c r="B34" s="27"/>
      <c r="C34" s="20" t="str">
        <f>'1. Durchg'!C34</f>
        <v>Schomacker</v>
      </c>
      <c r="D34" s="21" t="str">
        <f>'1. Durchg'!D34</f>
        <v>Ralf</v>
      </c>
      <c r="E34" s="22">
        <f>'1. Durchg'!E34</f>
        <v>1963</v>
      </c>
      <c r="F34" s="22" t="str">
        <f>'1. Durchg'!F34</f>
        <v>m</v>
      </c>
      <c r="G34" s="28">
        <v>99</v>
      </c>
      <c r="H34" s="28">
        <v>98</v>
      </c>
      <c r="I34" s="28">
        <v>95</v>
      </c>
      <c r="J34" s="23">
        <f t="shared" si="4"/>
        <v>292</v>
      </c>
      <c r="K34" s="28">
        <f>'1. Durchg'!L34</f>
        <v>287</v>
      </c>
      <c r="L34" s="29">
        <f>SUM(J34:K34)</f>
        <v>579</v>
      </c>
    </row>
    <row r="35" spans="1:12" ht="21" thickBot="1" x14ac:dyDescent="0.35">
      <c r="A35" s="30" t="s">
        <v>22</v>
      </c>
      <c r="B35" s="31"/>
      <c r="C35" s="31" t="str">
        <f>'1. Durchg'!C35</f>
        <v>Groß Berkel I</v>
      </c>
      <c r="D35" s="31"/>
      <c r="E35" s="32" t="str">
        <f>'1. Durchg'!E35</f>
        <v>Senioren I</v>
      </c>
      <c r="F35" s="32"/>
      <c r="G35" s="33">
        <f>G32+G33+G34</f>
        <v>288</v>
      </c>
      <c r="H35" s="33">
        <f>H32+H33+H34</f>
        <v>286</v>
      </c>
      <c r="I35" s="33">
        <f>I32+I33+I34</f>
        <v>279</v>
      </c>
      <c r="J35" s="33">
        <f>IF(J32="",0,J32)+IF(J33="",0,J33)+IF(J34="",0,J34)</f>
        <v>853</v>
      </c>
      <c r="K35" s="33">
        <f>SUM(K32:K34)</f>
        <v>859</v>
      </c>
      <c r="L35" s="35">
        <f>SUM(J35:K35)</f>
        <v>1712</v>
      </c>
    </row>
    <row r="36" spans="1:12" ht="21" thickBot="1" x14ac:dyDescent="0.35">
      <c r="B36" s="5"/>
      <c r="H36" s="4"/>
      <c r="I36" s="4"/>
      <c r="J36" s="4"/>
    </row>
    <row r="37" spans="1:12" ht="21" thickBot="1" x14ac:dyDescent="0.35">
      <c r="A37" s="54" t="s">
        <v>10</v>
      </c>
      <c r="B37" s="14" t="s">
        <v>11</v>
      </c>
      <c r="C37" s="15" t="s">
        <v>12</v>
      </c>
      <c r="D37" s="15" t="s">
        <v>13</v>
      </c>
      <c r="E37" s="16" t="s">
        <v>14</v>
      </c>
      <c r="F37" s="16"/>
      <c r="G37" s="16" t="s">
        <v>15</v>
      </c>
      <c r="H37" s="16" t="s">
        <v>15</v>
      </c>
      <c r="I37" s="16" t="s">
        <v>15</v>
      </c>
      <c r="J37" s="16" t="s">
        <v>16</v>
      </c>
      <c r="K37" s="16" t="s">
        <v>17</v>
      </c>
      <c r="L37" s="51" t="s">
        <v>18</v>
      </c>
    </row>
    <row r="38" spans="1:12" x14ac:dyDescent="0.3">
      <c r="A38" s="52">
        <v>1</v>
      </c>
      <c r="B38" s="19"/>
      <c r="C38" s="36" t="str">
        <f>'1. Durchg'!C38</f>
        <v>Schaper</v>
      </c>
      <c r="D38" s="24" t="str">
        <f>'1. Durchg'!D38</f>
        <v>Heinz</v>
      </c>
      <c r="E38" s="22">
        <f>'1. Durchg'!E38</f>
        <v>1935</v>
      </c>
      <c r="F38" s="22" t="str">
        <f>'1. Durchg'!F38</f>
        <v>m</v>
      </c>
      <c r="G38" s="23">
        <v>92</v>
      </c>
      <c r="H38" s="23">
        <v>95</v>
      </c>
      <c r="I38" s="23">
        <v>89</v>
      </c>
      <c r="J38" s="23">
        <f>IF(G38&lt;&gt;"",SUM(G38:I38),"")</f>
        <v>276</v>
      </c>
      <c r="K38" s="23">
        <f>'1. Durchg'!L38</f>
        <v>275</v>
      </c>
      <c r="L38" s="38">
        <f>SUM(J38:K38)</f>
        <v>551</v>
      </c>
    </row>
    <row r="39" spans="1:12" x14ac:dyDescent="0.3">
      <c r="A39" s="53">
        <v>2</v>
      </c>
      <c r="B39" s="27"/>
      <c r="C39" s="20" t="str">
        <f>'1. Durchg'!C39</f>
        <v>leer1</v>
      </c>
      <c r="D39" s="21">
        <f>'1. Durchg'!D39</f>
        <v>0</v>
      </c>
      <c r="E39" s="22">
        <f>'1. Durchg'!E39</f>
        <v>1930</v>
      </c>
      <c r="F39" s="22" t="str">
        <f>'1. Durchg'!F39</f>
        <v>m</v>
      </c>
      <c r="G39" s="49"/>
      <c r="H39" s="49"/>
      <c r="I39" s="49"/>
      <c r="J39" s="23" t="str">
        <f t="shared" ref="J39:J40" si="5">IF(G39&lt;&gt;"",SUM(G39:I39),"")</f>
        <v/>
      </c>
      <c r="K39" s="28">
        <f>'1. Durchg'!L39</f>
        <v>0</v>
      </c>
      <c r="L39" s="29">
        <f>SUM(J39:K39)</f>
        <v>0</v>
      </c>
    </row>
    <row r="40" spans="1:12" x14ac:dyDescent="0.3">
      <c r="A40" s="53">
        <v>3</v>
      </c>
      <c r="B40" s="27"/>
      <c r="C40" s="20" t="str">
        <f>'1. Durchg'!C40</f>
        <v>leer2</v>
      </c>
      <c r="D40" s="21">
        <f>'1. Durchg'!D40</f>
        <v>0</v>
      </c>
      <c r="E40" s="22">
        <f>'1. Durchg'!E40</f>
        <v>1930</v>
      </c>
      <c r="F40" s="22" t="str">
        <f>'1. Durchg'!F40</f>
        <v>m</v>
      </c>
      <c r="G40" s="28"/>
      <c r="H40" s="28"/>
      <c r="I40" s="28"/>
      <c r="J40" s="23" t="str">
        <f t="shared" si="5"/>
        <v/>
      </c>
      <c r="K40" s="28">
        <f>'1. Durchg'!L40</f>
        <v>0</v>
      </c>
      <c r="L40" s="29">
        <f>SUM(J40:K40)</f>
        <v>0</v>
      </c>
    </row>
    <row r="41" spans="1:12" ht="21" thickBot="1" x14ac:dyDescent="0.35">
      <c r="A41" s="30" t="s">
        <v>22</v>
      </c>
      <c r="B41" s="31"/>
      <c r="C41" s="31" t="str">
        <f>'1. Durchg'!C41</f>
        <v>Groß Berkel  II E</v>
      </c>
      <c r="D41" s="31"/>
      <c r="E41" s="32" t="str">
        <f>'1. Durchg'!E41</f>
        <v>Senioren II</v>
      </c>
      <c r="F41" s="32"/>
      <c r="G41" s="33">
        <f>G38+G39+G40</f>
        <v>92</v>
      </c>
      <c r="H41" s="33">
        <f>H38+H39+H40</f>
        <v>95</v>
      </c>
      <c r="I41" s="33">
        <f>I38+I39+I40</f>
        <v>89</v>
      </c>
      <c r="J41" s="33">
        <f>IF(J38="",0,J38)+IF(J39="",0,J39)+IF(J40="",0,J40)</f>
        <v>276</v>
      </c>
      <c r="K41" s="33">
        <f>SUM(K38:K40)</f>
        <v>275</v>
      </c>
      <c r="L41" s="35">
        <f>SUM(J41:K41)</f>
        <v>551</v>
      </c>
    </row>
    <row r="42" spans="1:12" ht="21" thickBot="1" x14ac:dyDescent="0.35">
      <c r="B42" s="5"/>
      <c r="H42" s="4"/>
      <c r="I42" s="4"/>
      <c r="J42" s="4"/>
    </row>
    <row r="43" spans="1:12" ht="21" thickBot="1" x14ac:dyDescent="0.35">
      <c r="A43" s="54" t="s">
        <v>10</v>
      </c>
      <c r="B43" s="14" t="s">
        <v>11</v>
      </c>
      <c r="C43" s="15" t="s">
        <v>12</v>
      </c>
      <c r="D43" s="15" t="s">
        <v>13</v>
      </c>
      <c r="E43" s="16" t="s">
        <v>14</v>
      </c>
      <c r="F43" s="16"/>
      <c r="G43" s="16" t="s">
        <v>15</v>
      </c>
      <c r="H43" s="16" t="s">
        <v>15</v>
      </c>
      <c r="I43" s="16" t="s">
        <v>15</v>
      </c>
      <c r="J43" s="16" t="s">
        <v>16</v>
      </c>
      <c r="K43" s="16" t="s">
        <v>17</v>
      </c>
      <c r="L43" s="51" t="s">
        <v>18</v>
      </c>
    </row>
    <row r="44" spans="1:12" x14ac:dyDescent="0.3">
      <c r="A44" s="53">
        <v>1</v>
      </c>
      <c r="B44" s="27"/>
      <c r="C44" s="57" t="str">
        <f>'1. Durchg'!C44</f>
        <v>Nauenburg</v>
      </c>
      <c r="D44" s="58" t="str">
        <f>'1. Durchg'!D44</f>
        <v>Harald</v>
      </c>
      <c r="E44" s="22">
        <f>'1. Durchg'!E44</f>
        <v>1957</v>
      </c>
      <c r="F44" s="22" t="str">
        <f>'1. Durchg'!F44</f>
        <v>m</v>
      </c>
      <c r="G44" s="28">
        <v>95</v>
      </c>
      <c r="H44" s="28">
        <v>95</v>
      </c>
      <c r="I44" s="28">
        <v>95</v>
      </c>
      <c r="J44" s="23">
        <f>IF(G44&lt;&gt;"",SUM(G44:I44),"")</f>
        <v>285</v>
      </c>
      <c r="K44" s="28">
        <f>'1. Durchg'!L44</f>
        <v>290</v>
      </c>
      <c r="L44" s="47">
        <f>SUM(J44:K44)</f>
        <v>575</v>
      </c>
    </row>
    <row r="45" spans="1:12" x14ac:dyDescent="0.3">
      <c r="A45" s="53">
        <v>2</v>
      </c>
      <c r="B45" s="27"/>
      <c r="C45" s="20" t="str">
        <f>'1. Durchg'!C45</f>
        <v>Bartling</v>
      </c>
      <c r="D45" s="21" t="str">
        <f>'1. Durchg'!D45</f>
        <v>Walter</v>
      </c>
      <c r="E45" s="22">
        <f>'1. Durchg'!E45</f>
        <v>1948</v>
      </c>
      <c r="F45" s="22" t="str">
        <f>'1. Durchg'!F45</f>
        <v>m</v>
      </c>
      <c r="G45" s="28">
        <v>88</v>
      </c>
      <c r="H45" s="28">
        <v>87</v>
      </c>
      <c r="I45" s="28">
        <v>88</v>
      </c>
      <c r="J45" s="23">
        <f t="shared" ref="J45:J46" si="6">IF(G45&lt;&gt;"",SUM(G45:I45),"")</f>
        <v>263</v>
      </c>
      <c r="K45" s="28">
        <f>'1. Durchg'!L45</f>
        <v>273</v>
      </c>
      <c r="L45" s="29">
        <f>SUM(J45:K45)</f>
        <v>536</v>
      </c>
    </row>
    <row r="46" spans="1:12" x14ac:dyDescent="0.3">
      <c r="A46" s="53">
        <v>3</v>
      </c>
      <c r="B46" s="27"/>
      <c r="C46" s="50" t="str">
        <f>'1. Durchg'!C46</f>
        <v>Nolte</v>
      </c>
      <c r="D46" s="21" t="str">
        <f>'1. Durchg'!D46</f>
        <v>Susanne</v>
      </c>
      <c r="E46" s="22">
        <f>'1. Durchg'!E46</f>
        <v>1968</v>
      </c>
      <c r="F46" s="22" t="str">
        <f>'1. Durchg'!F46</f>
        <v>w</v>
      </c>
      <c r="G46" s="28">
        <v>92</v>
      </c>
      <c r="H46" s="28">
        <v>91</v>
      </c>
      <c r="I46" s="28">
        <v>97</v>
      </c>
      <c r="J46" s="23">
        <f t="shared" si="6"/>
        <v>280</v>
      </c>
      <c r="K46" s="28">
        <f>'1. Durchg'!L46</f>
        <v>282</v>
      </c>
      <c r="L46" s="29">
        <f>SUM(J46:K46)</f>
        <v>562</v>
      </c>
    </row>
    <row r="47" spans="1:12" ht="21" thickBot="1" x14ac:dyDescent="0.35">
      <c r="A47" s="40" t="s">
        <v>22</v>
      </c>
      <c r="B47" s="41"/>
      <c r="C47" s="41" t="str">
        <f>'1. Durchg'!C47</f>
        <v>KKS Klein Berkel I</v>
      </c>
      <c r="D47" s="48"/>
      <c r="E47" s="32" t="str">
        <f>'1. Durchg'!E47</f>
        <v>Senioren I</v>
      </c>
      <c r="F47" s="32"/>
      <c r="G47" s="33">
        <f>G44+G45+G46</f>
        <v>275</v>
      </c>
      <c r="H47" s="33">
        <f>H44+H45+H46</f>
        <v>273</v>
      </c>
      <c r="I47" s="33">
        <f>I44+I45+I46</f>
        <v>280</v>
      </c>
      <c r="J47" s="33">
        <f>IF(J44="",0,J44)+IF(J45="",0,J45)+IF(J46="",0,J46)</f>
        <v>828</v>
      </c>
      <c r="K47" s="33">
        <f>SUM(K44:K46)</f>
        <v>845</v>
      </c>
      <c r="L47" s="35">
        <f>SUM(J47:K47)</f>
        <v>1673</v>
      </c>
    </row>
    <row r="48" spans="1:12" ht="21" thickBot="1" x14ac:dyDescent="0.35">
      <c r="A48" s="5"/>
      <c r="B48" s="5"/>
      <c r="C48" s="5"/>
      <c r="D48" s="5"/>
      <c r="E48" s="45"/>
      <c r="F48" s="45"/>
      <c r="H48" s="4"/>
      <c r="I48" s="4"/>
      <c r="J48" s="4"/>
    </row>
    <row r="49" spans="1:12" ht="21" thickBot="1" x14ac:dyDescent="0.35">
      <c r="A49" s="54" t="s">
        <v>10</v>
      </c>
      <c r="B49" s="14" t="s">
        <v>11</v>
      </c>
      <c r="C49" s="15" t="s">
        <v>12</v>
      </c>
      <c r="D49" s="15" t="s">
        <v>13</v>
      </c>
      <c r="E49" s="16" t="s">
        <v>14</v>
      </c>
      <c r="F49" s="16"/>
      <c r="G49" s="16" t="s">
        <v>15</v>
      </c>
      <c r="H49" s="16" t="s">
        <v>15</v>
      </c>
      <c r="I49" s="16" t="s">
        <v>15</v>
      </c>
      <c r="J49" s="16" t="s">
        <v>16</v>
      </c>
      <c r="K49" s="16" t="s">
        <v>17</v>
      </c>
      <c r="L49" s="51" t="s">
        <v>18</v>
      </c>
    </row>
    <row r="50" spans="1:12" x14ac:dyDescent="0.3">
      <c r="A50" s="53">
        <v>1</v>
      </c>
      <c r="B50" s="27"/>
      <c r="C50" s="21" t="str">
        <f>'1. Durchg'!C50</f>
        <v>Meyer</v>
      </c>
      <c r="D50" s="21" t="str">
        <f>'1. Durchg'!D50</f>
        <v>Jutta</v>
      </c>
      <c r="E50" s="22">
        <f>'1. Durchg'!E50</f>
        <v>1963</v>
      </c>
      <c r="F50" s="22" t="str">
        <f>'1. Durchg'!F50</f>
        <v>w</v>
      </c>
      <c r="G50" s="23">
        <v>90</v>
      </c>
      <c r="H50" s="23">
        <v>94</v>
      </c>
      <c r="I50" s="23">
        <v>91</v>
      </c>
      <c r="J50" s="23">
        <f>IF(G50&lt;&gt;"",SUM(G50:I50),"")</f>
        <v>275</v>
      </c>
      <c r="K50" s="28">
        <f>'1. Durchg'!L50</f>
        <v>276</v>
      </c>
      <c r="L50" s="47">
        <f>SUM(J50:K50)</f>
        <v>551</v>
      </c>
    </row>
    <row r="51" spans="1:12" x14ac:dyDescent="0.3">
      <c r="A51" s="53">
        <v>2</v>
      </c>
      <c r="B51" s="27"/>
      <c r="C51" s="21" t="str">
        <f>'1. Durchg'!C51</f>
        <v>Meyer</v>
      </c>
      <c r="D51" s="21" t="str">
        <f>'1. Durchg'!D51</f>
        <v>Hans-Jürgen</v>
      </c>
      <c r="E51" s="22">
        <f>'1. Durchg'!E51</f>
        <v>1959</v>
      </c>
      <c r="F51" s="22" t="str">
        <f>'1. Durchg'!F51</f>
        <v>m</v>
      </c>
      <c r="G51" s="28">
        <v>96</v>
      </c>
      <c r="H51" s="28">
        <v>93</v>
      </c>
      <c r="I51" s="28">
        <v>93</v>
      </c>
      <c r="J51" s="23">
        <f t="shared" ref="J51:J52" si="7">IF(G51&lt;&gt;"",SUM(G51:I51),"")</f>
        <v>282</v>
      </c>
      <c r="K51" s="28">
        <f>'1. Durchg'!L51</f>
        <v>281</v>
      </c>
      <c r="L51" s="29">
        <f>SUM(J51:K51)</f>
        <v>563</v>
      </c>
    </row>
    <row r="52" spans="1:12" x14ac:dyDescent="0.3">
      <c r="A52" s="53">
        <v>3</v>
      </c>
      <c r="B52" s="27"/>
      <c r="C52" s="21" t="str">
        <f>'1. Durchg'!C52</f>
        <v>Troche</v>
      </c>
      <c r="D52" s="21" t="str">
        <f>'1. Durchg'!D52</f>
        <v>Siegfried</v>
      </c>
      <c r="E52" s="22">
        <f>'1. Durchg'!E52</f>
        <v>1941</v>
      </c>
      <c r="F52" s="22" t="str">
        <f>'1. Durchg'!F52</f>
        <v>m</v>
      </c>
      <c r="G52" s="28">
        <v>96</v>
      </c>
      <c r="H52" s="28">
        <v>94</v>
      </c>
      <c r="I52" s="28">
        <v>91</v>
      </c>
      <c r="J52" s="23">
        <f t="shared" si="7"/>
        <v>281</v>
      </c>
      <c r="K52" s="28">
        <f>'1. Durchg'!L52</f>
        <v>287</v>
      </c>
      <c r="L52" s="29">
        <f>SUM(J52:K52)</f>
        <v>568</v>
      </c>
    </row>
    <row r="53" spans="1:12" ht="21" thickBot="1" x14ac:dyDescent="0.35">
      <c r="A53" s="40" t="s">
        <v>22</v>
      </c>
      <c r="B53" s="41"/>
      <c r="C53" s="41" t="str">
        <f>'1. Durchg'!C53</f>
        <v>KKS Klein Berkel II</v>
      </c>
      <c r="D53" s="48"/>
      <c r="E53" s="32" t="str">
        <f>'1. Durchg'!E53</f>
        <v>Senioren I</v>
      </c>
      <c r="F53" s="32"/>
      <c r="G53" s="33">
        <f>G50+G51+G52</f>
        <v>282</v>
      </c>
      <c r="H53" s="33">
        <f>H50+H51+H52</f>
        <v>281</v>
      </c>
      <c r="I53" s="33">
        <f>I50+I51+I52</f>
        <v>275</v>
      </c>
      <c r="J53" s="33">
        <f>IF(J50="",0,J50)+IF(J51="",0,J51)+IF(J52="",0,J52)</f>
        <v>838</v>
      </c>
      <c r="K53" s="33">
        <f>SUM(K50:K52)</f>
        <v>844</v>
      </c>
      <c r="L53" s="35">
        <f>SUM(J53:K53)</f>
        <v>1682</v>
      </c>
    </row>
    <row r="54" spans="1:12" ht="21" thickBot="1" x14ac:dyDescent="0.35">
      <c r="A54" s="5"/>
      <c r="B54" s="5"/>
      <c r="C54" s="5"/>
      <c r="D54" s="5"/>
      <c r="E54" s="45"/>
      <c r="F54" s="45"/>
      <c r="H54" s="4"/>
      <c r="I54" s="4"/>
      <c r="J54" s="4"/>
    </row>
    <row r="55" spans="1:12" ht="21" thickBot="1" x14ac:dyDescent="0.35">
      <c r="A55" s="54" t="s">
        <v>10</v>
      </c>
      <c r="B55" s="14" t="s">
        <v>11</v>
      </c>
      <c r="C55" s="15" t="s">
        <v>12</v>
      </c>
      <c r="D55" s="15" t="s">
        <v>13</v>
      </c>
      <c r="E55" s="16" t="s">
        <v>14</v>
      </c>
      <c r="F55" s="16"/>
      <c r="G55" s="16" t="s">
        <v>15</v>
      </c>
      <c r="H55" s="16" t="s">
        <v>15</v>
      </c>
      <c r="I55" s="16" t="s">
        <v>15</v>
      </c>
      <c r="J55" s="16" t="s">
        <v>16</v>
      </c>
      <c r="K55" s="16" t="s">
        <v>17</v>
      </c>
      <c r="L55" s="51" t="s">
        <v>18</v>
      </c>
    </row>
    <row r="56" spans="1:12" x14ac:dyDescent="0.3">
      <c r="A56" s="53">
        <v>1</v>
      </c>
      <c r="B56" s="27"/>
      <c r="C56" s="21" t="str">
        <f>'1. Durchg'!C56</f>
        <v>Fischer</v>
      </c>
      <c r="D56" s="21" t="str">
        <f>'1. Durchg'!D56</f>
        <v>Kevin</v>
      </c>
      <c r="E56" s="22">
        <f>'1. Durchg'!E56</f>
        <v>1997</v>
      </c>
      <c r="F56" s="22" t="str">
        <f>'1. Durchg'!F56</f>
        <v>m</v>
      </c>
      <c r="G56" s="23">
        <v>88</v>
      </c>
      <c r="H56" s="23">
        <v>91</v>
      </c>
      <c r="I56" s="23">
        <v>92</v>
      </c>
      <c r="J56" s="23">
        <f>IF(G56&lt;&gt;"",SUM(G56:I56),"")</f>
        <v>271</v>
      </c>
      <c r="K56" s="28">
        <f>'1. Durchg'!L56</f>
        <v>289</v>
      </c>
      <c r="L56" s="47">
        <f>SUM(J56:K56)</f>
        <v>560</v>
      </c>
    </row>
    <row r="57" spans="1:12" x14ac:dyDescent="0.3">
      <c r="A57" s="53">
        <v>2</v>
      </c>
      <c r="B57" s="27"/>
      <c r="C57" s="21" t="str">
        <f>'1. Durchg'!C57</f>
        <v>Gröling</v>
      </c>
      <c r="D57" s="21" t="str">
        <f>'1. Durchg'!D57</f>
        <v>Connor</v>
      </c>
      <c r="E57" s="22">
        <f>'1. Durchg'!E57</f>
        <v>2002</v>
      </c>
      <c r="F57" s="22" t="str">
        <f>'1. Durchg'!F57</f>
        <v>m</v>
      </c>
      <c r="G57" s="28">
        <v>94</v>
      </c>
      <c r="H57" s="28">
        <v>98</v>
      </c>
      <c r="I57" s="28">
        <v>98</v>
      </c>
      <c r="J57" s="23">
        <f t="shared" ref="J57:J58" si="8">IF(G57&lt;&gt;"",SUM(G57:I57),"")</f>
        <v>290</v>
      </c>
      <c r="K57" s="28">
        <f>'1. Durchg'!L57</f>
        <v>281</v>
      </c>
      <c r="L57" s="29">
        <f>SUM(J57:K57)</f>
        <v>571</v>
      </c>
    </row>
    <row r="58" spans="1:12" x14ac:dyDescent="0.3">
      <c r="A58" s="53">
        <v>3</v>
      </c>
      <c r="B58" s="27"/>
      <c r="C58" s="21" t="str">
        <f>'1. Durchg'!C58</f>
        <v>Jung</v>
      </c>
      <c r="D58" s="21" t="str">
        <f>'1. Durchg'!D58</f>
        <v>Joshua</v>
      </c>
      <c r="E58" s="22">
        <f>'1. Durchg'!E58</f>
        <v>1994</v>
      </c>
      <c r="F58" s="22" t="str">
        <f>'1. Durchg'!F58</f>
        <v>m</v>
      </c>
      <c r="G58" s="28">
        <v>98</v>
      </c>
      <c r="H58" s="28">
        <v>97</v>
      </c>
      <c r="I58" s="28">
        <v>95</v>
      </c>
      <c r="J58" s="23">
        <f t="shared" si="8"/>
        <v>290</v>
      </c>
      <c r="K58" s="28">
        <f>'1. Durchg'!L58</f>
        <v>289</v>
      </c>
      <c r="L58" s="29">
        <f>SUM(J58:K58)</f>
        <v>579</v>
      </c>
    </row>
    <row r="59" spans="1:12" ht="21" thickBot="1" x14ac:dyDescent="0.35">
      <c r="A59" s="40" t="s">
        <v>22</v>
      </c>
      <c r="B59" s="41"/>
      <c r="C59" s="41" t="str">
        <f>'1. Durchg'!C59</f>
        <v>KKS Klein Berkel III</v>
      </c>
      <c r="D59" s="48"/>
      <c r="E59" s="32" t="str">
        <f>'1. Durchg'!E59</f>
        <v>Senioren 0</v>
      </c>
      <c r="F59" s="32"/>
      <c r="G59" s="33">
        <f>G56+G57+G58</f>
        <v>280</v>
      </c>
      <c r="H59" s="33">
        <f>H56+H57+H58</f>
        <v>286</v>
      </c>
      <c r="I59" s="33">
        <f>I56+I57+I58</f>
        <v>285</v>
      </c>
      <c r="J59" s="33">
        <f>IF(J56="",0,J56)+IF(J57="",0,J57)+IF(J58="",0,J58)</f>
        <v>851</v>
      </c>
      <c r="K59" s="33">
        <f>SUM(K56:K58)</f>
        <v>859</v>
      </c>
      <c r="L59" s="35">
        <f>SUM(J59:K59)</f>
        <v>1710</v>
      </c>
    </row>
    <row r="60" spans="1:12" ht="21" thickBot="1" x14ac:dyDescent="0.35">
      <c r="B60" s="5"/>
      <c r="E60" s="44"/>
      <c r="F60" s="44"/>
      <c r="H60" s="4"/>
      <c r="I60" s="4"/>
      <c r="J60" s="4"/>
    </row>
    <row r="61" spans="1:12" ht="21" thickBot="1" x14ac:dyDescent="0.35">
      <c r="A61" s="54" t="s">
        <v>10</v>
      </c>
      <c r="B61" s="14" t="s">
        <v>11</v>
      </c>
      <c r="C61" s="15" t="s">
        <v>12</v>
      </c>
      <c r="D61" s="15" t="s">
        <v>13</v>
      </c>
      <c r="E61" s="16" t="s">
        <v>14</v>
      </c>
      <c r="F61" s="16"/>
      <c r="G61" s="16" t="s">
        <v>15</v>
      </c>
      <c r="H61" s="16" t="s">
        <v>15</v>
      </c>
      <c r="I61" s="16" t="s">
        <v>15</v>
      </c>
      <c r="J61" s="16" t="s">
        <v>16</v>
      </c>
      <c r="K61" s="16" t="s">
        <v>17</v>
      </c>
      <c r="L61" s="51" t="s">
        <v>18</v>
      </c>
    </row>
    <row r="62" spans="1:12" x14ac:dyDescent="0.3">
      <c r="A62" s="53">
        <v>1</v>
      </c>
      <c r="B62" s="27"/>
      <c r="C62" s="21" t="str">
        <f>'1. Durchg'!C62</f>
        <v>Fischer</v>
      </c>
      <c r="D62" s="21" t="str">
        <f>'1. Durchg'!D62</f>
        <v>Tabea</v>
      </c>
      <c r="E62" s="22">
        <f>'1. Durchg'!E62</f>
        <v>2008</v>
      </c>
      <c r="F62" s="22" t="str">
        <f>'1. Durchg'!F62</f>
        <v>w</v>
      </c>
      <c r="G62" s="28">
        <v>90</v>
      </c>
      <c r="H62" s="28">
        <v>88</v>
      </c>
      <c r="I62" s="28">
        <v>93</v>
      </c>
      <c r="J62" s="23">
        <f>IF(G62&lt;&gt;"",SUM(G62:I62),"")</f>
        <v>271</v>
      </c>
      <c r="K62" s="28">
        <f>'1. Durchg'!L62</f>
        <v>276</v>
      </c>
      <c r="L62" s="47">
        <f>SUM(J62:K62)</f>
        <v>547</v>
      </c>
    </row>
    <row r="63" spans="1:12" x14ac:dyDescent="0.3">
      <c r="A63" s="53">
        <v>2</v>
      </c>
      <c r="B63" s="27"/>
      <c r="C63" s="21" t="str">
        <f>'1. Durchg'!C63</f>
        <v>Brüggemann</v>
      </c>
      <c r="D63" s="21" t="str">
        <f>'1. Durchg'!D63</f>
        <v>Anna</v>
      </c>
      <c r="E63" s="22">
        <f>'1. Durchg'!E63</f>
        <v>2009</v>
      </c>
      <c r="F63" s="22" t="str">
        <f>'1. Durchg'!F63</f>
        <v>w</v>
      </c>
      <c r="G63" s="28">
        <v>98</v>
      </c>
      <c r="H63" s="28">
        <v>99</v>
      </c>
      <c r="I63" s="28">
        <v>97</v>
      </c>
      <c r="J63" s="23">
        <f t="shared" ref="J63:J64" si="9">IF(G63&lt;&gt;"",SUM(G63:I63),"")</f>
        <v>294</v>
      </c>
      <c r="K63" s="28">
        <f>'1. Durchg'!L63</f>
        <v>280</v>
      </c>
      <c r="L63" s="29">
        <f>SUM(J63:K63)</f>
        <v>574</v>
      </c>
    </row>
    <row r="64" spans="1:12" x14ac:dyDescent="0.3">
      <c r="A64" s="53">
        <v>3</v>
      </c>
      <c r="B64" s="27"/>
      <c r="C64" s="21" t="str">
        <f>'1. Durchg'!C64</f>
        <v>Grote</v>
      </c>
      <c r="D64" s="21" t="str">
        <f>'1. Durchg'!D64</f>
        <v>Alina</v>
      </c>
      <c r="E64" s="22">
        <f>'1. Durchg'!E64</f>
        <v>2008</v>
      </c>
      <c r="F64" s="22" t="str">
        <f>'1. Durchg'!F64</f>
        <v>w</v>
      </c>
      <c r="G64" s="28">
        <v>83</v>
      </c>
      <c r="H64" s="28">
        <v>84</v>
      </c>
      <c r="I64" s="28">
        <v>88</v>
      </c>
      <c r="J64" s="23">
        <f t="shared" si="9"/>
        <v>255</v>
      </c>
      <c r="K64" s="28">
        <f>'1. Durchg'!L64</f>
        <v>275</v>
      </c>
      <c r="L64" s="29">
        <f>SUM(J64:K64)</f>
        <v>530</v>
      </c>
    </row>
    <row r="65" spans="1:12" ht="21" thickBot="1" x14ac:dyDescent="0.35">
      <c r="A65" s="40" t="s">
        <v>22</v>
      </c>
      <c r="B65" s="41"/>
      <c r="C65" s="41" t="str">
        <f>'1. Durchg'!C65</f>
        <v>KKS Klein Berkel IV</v>
      </c>
      <c r="D65" s="48"/>
      <c r="E65" s="32" t="str">
        <f>'1. Durchg'!E65</f>
        <v>Jugend</v>
      </c>
      <c r="F65" s="32"/>
      <c r="G65" s="33">
        <f>G62+G63+G64</f>
        <v>271</v>
      </c>
      <c r="H65" s="33">
        <f>H62+H63+H64</f>
        <v>271</v>
      </c>
      <c r="I65" s="33">
        <f>I62+I63+I64</f>
        <v>278</v>
      </c>
      <c r="J65" s="33">
        <f>IF(J62="",0,J62)+IF(J63="",0,J63)+IF(J64="",0,J64)</f>
        <v>820</v>
      </c>
      <c r="K65" s="33">
        <f>SUM(K62:K64)</f>
        <v>831</v>
      </c>
      <c r="L65" s="35">
        <f>SUM(J65:K65)</f>
        <v>1651</v>
      </c>
    </row>
    <row r="66" spans="1:12" ht="21" thickBot="1" x14ac:dyDescent="0.35">
      <c r="B66" s="5"/>
      <c r="E66" s="44"/>
      <c r="F66" s="44"/>
      <c r="H66" s="4"/>
      <c r="I66" s="4"/>
      <c r="J66" s="4"/>
    </row>
    <row r="67" spans="1:12" ht="21" thickBot="1" x14ac:dyDescent="0.35">
      <c r="A67" s="54" t="s">
        <v>10</v>
      </c>
      <c r="B67" s="14" t="s">
        <v>11</v>
      </c>
      <c r="C67" s="15" t="s">
        <v>12</v>
      </c>
      <c r="D67" s="15" t="s">
        <v>13</v>
      </c>
      <c r="E67" s="16" t="s">
        <v>14</v>
      </c>
      <c r="F67" s="16"/>
      <c r="G67" s="16" t="s">
        <v>15</v>
      </c>
      <c r="H67" s="16" t="s">
        <v>15</v>
      </c>
      <c r="I67" s="16" t="s">
        <v>15</v>
      </c>
      <c r="J67" s="16" t="s">
        <v>16</v>
      </c>
      <c r="K67" s="16" t="s">
        <v>17</v>
      </c>
      <c r="L67" s="51" t="s">
        <v>18</v>
      </c>
    </row>
    <row r="68" spans="1:12" x14ac:dyDescent="0.3">
      <c r="A68" s="53">
        <v>1</v>
      </c>
      <c r="B68" s="27"/>
      <c r="C68" s="21" t="str">
        <f>'1. Durchg'!C68</f>
        <v>Brucksch</v>
      </c>
      <c r="D68" s="21" t="str">
        <f>'1. Durchg'!D68</f>
        <v>Jan</v>
      </c>
      <c r="E68" s="22">
        <f>'1. Durchg'!E68</f>
        <v>1996</v>
      </c>
      <c r="F68" s="22" t="str">
        <f>'1. Durchg'!F68</f>
        <v>m</v>
      </c>
      <c r="G68" s="28">
        <v>94</v>
      </c>
      <c r="H68" s="28">
        <v>91</v>
      </c>
      <c r="I68" s="28">
        <v>89</v>
      </c>
      <c r="J68" s="23">
        <f>IF(G68&lt;&gt;"",SUM(G68:I68),"")</f>
        <v>274</v>
      </c>
      <c r="K68" s="28">
        <f>'1. Durchg'!L68</f>
        <v>279</v>
      </c>
      <c r="L68" s="47">
        <f>SUM(J68:K68)</f>
        <v>553</v>
      </c>
    </row>
    <row r="69" spans="1:12" x14ac:dyDescent="0.3">
      <c r="A69" s="53">
        <v>2</v>
      </c>
      <c r="B69" s="27"/>
      <c r="C69" s="21" t="str">
        <f>'1. Durchg'!C69</f>
        <v>Nolte</v>
      </c>
      <c r="D69" s="21" t="str">
        <f>'1. Durchg'!D69</f>
        <v>Alina</v>
      </c>
      <c r="E69" s="22">
        <f>'1. Durchg'!E69</f>
        <v>1999</v>
      </c>
      <c r="F69" s="22" t="str">
        <f>'1. Durchg'!F69</f>
        <v>w</v>
      </c>
      <c r="G69" s="28">
        <v>88</v>
      </c>
      <c r="H69" s="28">
        <v>90</v>
      </c>
      <c r="I69" s="28">
        <v>89</v>
      </c>
      <c r="J69" s="23">
        <f t="shared" ref="J69:J70" si="10">IF(G69&lt;&gt;"",SUM(G69:I69),"")</f>
        <v>267</v>
      </c>
      <c r="K69" s="28">
        <f>'1. Durchg'!L69</f>
        <v>264</v>
      </c>
      <c r="L69" s="29">
        <f>SUM(J69:K69)</f>
        <v>531</v>
      </c>
    </row>
    <row r="70" spans="1:12" x14ac:dyDescent="0.3">
      <c r="A70" s="53">
        <v>3</v>
      </c>
      <c r="B70" s="27"/>
      <c r="C70" s="21" t="str">
        <f>'1. Durchg'!C70</f>
        <v>Miebs</v>
      </c>
      <c r="D70" s="21" t="str">
        <f>'1. Durchg'!D70</f>
        <v>Maximilian</v>
      </c>
      <c r="E70" s="22">
        <f>'1. Durchg'!E70</f>
        <v>1997</v>
      </c>
      <c r="F70" s="22" t="str">
        <f>'1. Durchg'!F70</f>
        <v>m</v>
      </c>
      <c r="G70" s="28">
        <v>91</v>
      </c>
      <c r="H70" s="28">
        <v>95</v>
      </c>
      <c r="I70" s="28">
        <v>88</v>
      </c>
      <c r="J70" s="23">
        <f t="shared" si="10"/>
        <v>274</v>
      </c>
      <c r="K70" s="28">
        <f>'1. Durchg'!L70</f>
        <v>270</v>
      </c>
      <c r="L70" s="29">
        <f>SUM(J70:K70)</f>
        <v>544</v>
      </c>
    </row>
    <row r="71" spans="1:12" ht="21" thickBot="1" x14ac:dyDescent="0.35">
      <c r="A71" s="40" t="s">
        <v>22</v>
      </c>
      <c r="B71" s="41"/>
      <c r="C71" s="41" t="str">
        <f>'1. Durchg'!C71</f>
        <v>KKS Klein Berkel V</v>
      </c>
      <c r="D71" s="48"/>
      <c r="E71" s="32" t="str">
        <f>'1. Durchg'!E71</f>
        <v>Senioren 0</v>
      </c>
      <c r="F71" s="32"/>
      <c r="G71" s="33">
        <f>G68+G69+G70</f>
        <v>273</v>
      </c>
      <c r="H71" s="33">
        <f>H68+H69+H70</f>
        <v>276</v>
      </c>
      <c r="I71" s="33">
        <f>I68+I69+I70</f>
        <v>266</v>
      </c>
      <c r="J71" s="33">
        <f>IF(J68="",0,J68)+IF(J69="",0,J69)+IF(J70="",0,J70)</f>
        <v>815</v>
      </c>
      <c r="K71" s="33">
        <f>SUM(K68:K70)</f>
        <v>813</v>
      </c>
      <c r="L71" s="35">
        <f>SUM(J71:K71)</f>
        <v>1628</v>
      </c>
    </row>
    <row r="72" spans="1:12" ht="21" thickBot="1" x14ac:dyDescent="0.35">
      <c r="B72" s="5"/>
      <c r="E72" s="44"/>
      <c r="F72" s="44"/>
      <c r="H72" s="4"/>
      <c r="I72" s="4"/>
      <c r="J72" s="4"/>
    </row>
    <row r="73" spans="1:12" ht="21" thickBot="1" x14ac:dyDescent="0.35">
      <c r="A73" s="54" t="s">
        <v>10</v>
      </c>
      <c r="B73" s="14" t="s">
        <v>11</v>
      </c>
      <c r="C73" s="15" t="s">
        <v>12</v>
      </c>
      <c r="D73" s="15" t="s">
        <v>13</v>
      </c>
      <c r="E73" s="16" t="s">
        <v>14</v>
      </c>
      <c r="F73" s="16"/>
      <c r="G73" s="16" t="s">
        <v>15</v>
      </c>
      <c r="H73" s="16" t="s">
        <v>15</v>
      </c>
      <c r="I73" s="16" t="s">
        <v>15</v>
      </c>
      <c r="J73" s="16" t="s">
        <v>16</v>
      </c>
      <c r="K73" s="16" t="s">
        <v>17</v>
      </c>
      <c r="L73" s="51" t="s">
        <v>18</v>
      </c>
    </row>
    <row r="74" spans="1:12" x14ac:dyDescent="0.3">
      <c r="A74" s="53">
        <v>1</v>
      </c>
      <c r="B74" s="27"/>
      <c r="C74" s="21" t="str">
        <f>'1. Durchg'!C74</f>
        <v>Wessel</v>
      </c>
      <c r="D74" s="21" t="str">
        <f>'1. Durchg'!D74</f>
        <v>Ricarda</v>
      </c>
      <c r="E74" s="22">
        <f>'1. Durchg'!E74</f>
        <v>2003</v>
      </c>
      <c r="F74" s="22" t="str">
        <f>'1. Durchg'!F74</f>
        <v>w</v>
      </c>
      <c r="G74" s="28">
        <v>91</v>
      </c>
      <c r="H74" s="28">
        <v>89</v>
      </c>
      <c r="I74" s="28">
        <v>87</v>
      </c>
      <c r="J74" s="23">
        <f>IF(G74&lt;&gt;"",SUM(G74:I74),"")</f>
        <v>267</v>
      </c>
      <c r="K74" s="28">
        <f>'1. Durchg'!L74</f>
        <v>275</v>
      </c>
      <c r="L74" s="47">
        <f>SUM(J74:K74)</f>
        <v>542</v>
      </c>
    </row>
    <row r="75" spans="1:12" x14ac:dyDescent="0.3">
      <c r="A75" s="53">
        <v>2</v>
      </c>
      <c r="B75" s="27"/>
      <c r="C75" s="21" t="str">
        <f>'1. Durchg'!C75</f>
        <v>Venten</v>
      </c>
      <c r="D75" s="21" t="str">
        <f>'1. Durchg'!D75</f>
        <v>Marie</v>
      </c>
      <c r="E75" s="22">
        <f>'1. Durchg'!E75</f>
        <v>2004</v>
      </c>
      <c r="F75" s="22" t="str">
        <f>'1. Durchg'!F75</f>
        <v>w</v>
      </c>
      <c r="G75" s="28">
        <v>88</v>
      </c>
      <c r="H75" s="28">
        <v>92</v>
      </c>
      <c r="I75" s="28">
        <v>91</v>
      </c>
      <c r="J75" s="23">
        <f t="shared" ref="J75:J76" si="11">IF(G75&lt;&gt;"",SUM(G75:I75),"")</f>
        <v>271</v>
      </c>
      <c r="K75" s="28">
        <f>'1. Durchg'!L75</f>
        <v>274</v>
      </c>
      <c r="L75" s="29">
        <f>SUM(J75:K75)</f>
        <v>545</v>
      </c>
    </row>
    <row r="76" spans="1:12" x14ac:dyDescent="0.3">
      <c r="A76" s="53">
        <v>3</v>
      </c>
      <c r="B76" s="27"/>
      <c r="C76" s="21" t="str">
        <f>'1. Durchg'!C76</f>
        <v>leer4</v>
      </c>
      <c r="D76" s="21">
        <f>'1. Durchg'!D76</f>
        <v>0</v>
      </c>
      <c r="E76" s="22">
        <f>'1. Durchg'!E76</f>
        <v>0</v>
      </c>
      <c r="F76" s="22" t="str">
        <f>'1. Durchg'!F76</f>
        <v>w</v>
      </c>
      <c r="G76" s="28"/>
      <c r="H76" s="28"/>
      <c r="I76" s="28"/>
      <c r="J76" s="23" t="str">
        <f t="shared" si="11"/>
        <v/>
      </c>
      <c r="K76" s="28">
        <f>'1. Durchg'!L76</f>
        <v>0</v>
      </c>
      <c r="L76" s="29">
        <f>SUM(J76:K76)</f>
        <v>0</v>
      </c>
    </row>
    <row r="77" spans="1:12" ht="21" thickBot="1" x14ac:dyDescent="0.35">
      <c r="A77" s="40" t="s">
        <v>22</v>
      </c>
      <c r="B77" s="41"/>
      <c r="C77" s="41" t="str">
        <f>'1. Durchg'!C77</f>
        <v>KKS Klein Berkel VI E</v>
      </c>
      <c r="D77" s="48"/>
      <c r="E77" s="32" t="str">
        <f>'1. Durchg'!E77</f>
        <v>Senioren 0</v>
      </c>
      <c r="F77" s="32"/>
      <c r="G77" s="33">
        <f>G74+G75+G76</f>
        <v>179</v>
      </c>
      <c r="H77" s="33">
        <f>H74+H75+H76</f>
        <v>181</v>
      </c>
      <c r="I77" s="33">
        <f>I74+I75+I76</f>
        <v>178</v>
      </c>
      <c r="J77" s="33">
        <f>IF(J74="",0,J74)+IF(J75="",0,J75)+IF(J76="",0,J76)</f>
        <v>538</v>
      </c>
      <c r="K77" s="33">
        <f>SUM(K74:K76)</f>
        <v>549</v>
      </c>
      <c r="L77" s="35">
        <f>SUM(J77:K77)</f>
        <v>1087</v>
      </c>
    </row>
    <row r="78" spans="1:12" ht="21" thickBot="1" x14ac:dyDescent="0.35">
      <c r="B78" s="5"/>
      <c r="E78" s="44"/>
      <c r="F78" s="44"/>
      <c r="H78" s="4"/>
      <c r="I78" s="4"/>
      <c r="J78" s="4"/>
    </row>
    <row r="79" spans="1:12" ht="21" thickBot="1" x14ac:dyDescent="0.35">
      <c r="A79" s="54" t="s">
        <v>10</v>
      </c>
      <c r="B79" s="14" t="s">
        <v>11</v>
      </c>
      <c r="C79" s="15" t="s">
        <v>12</v>
      </c>
      <c r="D79" s="15" t="s">
        <v>13</v>
      </c>
      <c r="E79" s="16" t="s">
        <v>14</v>
      </c>
      <c r="F79" s="16"/>
      <c r="G79" s="16" t="s">
        <v>15</v>
      </c>
      <c r="H79" s="16" t="s">
        <v>15</v>
      </c>
      <c r="I79" s="16" t="s">
        <v>15</v>
      </c>
      <c r="J79" s="16" t="s">
        <v>16</v>
      </c>
      <c r="K79" s="16" t="s">
        <v>17</v>
      </c>
      <c r="L79" s="51" t="s">
        <v>18</v>
      </c>
    </row>
    <row r="80" spans="1:12" ht="21" thickBot="1" x14ac:dyDescent="0.35">
      <c r="A80" s="53">
        <v>1</v>
      </c>
      <c r="B80" s="27"/>
      <c r="C80" s="36" t="str">
        <f>'1. Durchg'!C80</f>
        <v>Fricke</v>
      </c>
      <c r="D80" s="24" t="str">
        <f>'1. Durchg'!D80</f>
        <v>Heike</v>
      </c>
      <c r="E80" s="22">
        <f>'1. Durchg'!E80</f>
        <v>1957</v>
      </c>
      <c r="F80" s="22" t="str">
        <f>'1. Durchg'!F80</f>
        <v>w</v>
      </c>
      <c r="G80" s="28">
        <v>88</v>
      </c>
      <c r="H80" s="28">
        <v>91</v>
      </c>
      <c r="I80" s="28">
        <v>87</v>
      </c>
      <c r="J80" s="23">
        <f>IF(G80&lt;&gt;"",SUM(G80:I80),"")</f>
        <v>266</v>
      </c>
      <c r="K80" s="28">
        <f>'1. Durchg'!L80</f>
        <v>280</v>
      </c>
      <c r="L80" s="47">
        <f>SUM(J80:K80)</f>
        <v>546</v>
      </c>
    </row>
    <row r="81" spans="1:12" ht="21" thickBot="1" x14ac:dyDescent="0.35">
      <c r="A81" s="53">
        <v>2</v>
      </c>
      <c r="B81" s="27"/>
      <c r="C81" s="20" t="str">
        <f>'1. Durchg'!C81</f>
        <v>Reese</v>
      </c>
      <c r="D81" s="21" t="str">
        <f>'1. Durchg'!D81</f>
        <v>Barbara</v>
      </c>
      <c r="E81" s="22">
        <f>'1. Durchg'!E81</f>
        <v>1954</v>
      </c>
      <c r="F81" s="22" t="str">
        <f>'1. Durchg'!F81</f>
        <v>w</v>
      </c>
      <c r="G81" s="28">
        <v>92</v>
      </c>
      <c r="H81" s="28">
        <v>94</v>
      </c>
      <c r="I81" s="28">
        <v>94</v>
      </c>
      <c r="J81" s="23">
        <f t="shared" ref="J81:J82" si="12">IF(G81&lt;&gt;"",SUM(G81:I81),"")</f>
        <v>280</v>
      </c>
      <c r="K81" s="28">
        <f>'1. Durchg'!L81</f>
        <v>292</v>
      </c>
      <c r="L81" s="47">
        <f t="shared" ref="L81:L82" si="13">SUM(J81:K81)</f>
        <v>572</v>
      </c>
    </row>
    <row r="82" spans="1:12" x14ac:dyDescent="0.3">
      <c r="A82" s="53">
        <v>3</v>
      </c>
      <c r="B82" s="27"/>
      <c r="C82" s="20" t="str">
        <f>'1. Durchg'!C82</f>
        <v>Reese</v>
      </c>
      <c r="D82" s="21" t="str">
        <f>'1. Durchg'!D82</f>
        <v>Reinhardt</v>
      </c>
      <c r="E82" s="22">
        <f>'1. Durchg'!E82</f>
        <v>1951</v>
      </c>
      <c r="F82" s="22" t="str">
        <f>'1. Durchg'!F82</f>
        <v>m</v>
      </c>
      <c r="G82" s="28">
        <v>94</v>
      </c>
      <c r="H82" s="28">
        <v>93</v>
      </c>
      <c r="I82" s="28">
        <v>94</v>
      </c>
      <c r="J82" s="23">
        <f t="shared" si="12"/>
        <v>281</v>
      </c>
      <c r="K82" s="28">
        <f>'1. Durchg'!L82</f>
        <v>293</v>
      </c>
      <c r="L82" s="47">
        <f t="shared" si="13"/>
        <v>574</v>
      </c>
    </row>
    <row r="83" spans="1:12" ht="21" thickBot="1" x14ac:dyDescent="0.35">
      <c r="A83" s="40" t="s">
        <v>22</v>
      </c>
      <c r="B83" s="41"/>
      <c r="C83" s="31" t="str">
        <f>'1. Durchg'!C83</f>
        <v>Gellersen I</v>
      </c>
      <c r="D83" s="31"/>
      <c r="E83" s="32" t="str">
        <f>'1. Durchg'!E83</f>
        <v>Senioren II</v>
      </c>
      <c r="F83" s="32"/>
      <c r="G83" s="33">
        <f>G80+G81+G82</f>
        <v>274</v>
      </c>
      <c r="H83" s="33">
        <f>H80+H81+H82</f>
        <v>278</v>
      </c>
      <c r="I83" s="33">
        <f>I80+I81+I82</f>
        <v>275</v>
      </c>
      <c r="J83" s="33">
        <f>IF(J80="",0,J80)+IF(J81="",0,J81)+IF(J82="",0,J82)</f>
        <v>827</v>
      </c>
      <c r="K83" s="33">
        <f>SUM(K80:K82)</f>
        <v>865</v>
      </c>
      <c r="L83" s="35">
        <f>SUM(J83:K83)</f>
        <v>1692</v>
      </c>
    </row>
    <row r="84" spans="1:12" ht="21" thickBot="1" x14ac:dyDescent="0.35">
      <c r="B84" s="5"/>
      <c r="E84" s="44"/>
      <c r="F84" s="44"/>
      <c r="H84" s="4"/>
      <c r="I84" s="4"/>
      <c r="J84" s="4"/>
    </row>
    <row r="85" spans="1:12" ht="21" thickBot="1" x14ac:dyDescent="0.35">
      <c r="A85" s="54" t="s">
        <v>10</v>
      </c>
      <c r="B85" s="14" t="s">
        <v>11</v>
      </c>
      <c r="C85" s="15" t="s">
        <v>12</v>
      </c>
      <c r="D85" s="15" t="s">
        <v>13</v>
      </c>
      <c r="E85" s="16" t="s">
        <v>14</v>
      </c>
      <c r="F85" s="16"/>
      <c r="G85" s="16" t="s">
        <v>15</v>
      </c>
      <c r="H85" s="16" t="s">
        <v>15</v>
      </c>
      <c r="I85" s="16" t="s">
        <v>15</v>
      </c>
      <c r="J85" s="16" t="s">
        <v>16</v>
      </c>
      <c r="K85" s="16" t="s">
        <v>17</v>
      </c>
      <c r="L85" s="51" t="s">
        <v>18</v>
      </c>
    </row>
    <row r="86" spans="1:12" x14ac:dyDescent="0.3">
      <c r="A86" s="52">
        <v>1</v>
      </c>
      <c r="B86" s="19"/>
      <c r="C86" s="36" t="str">
        <f>'1. Durchg'!C86</f>
        <v>Möhlenbein</v>
      </c>
      <c r="D86" s="24" t="str">
        <f>'1. Durchg'!D86</f>
        <v>Hermann</v>
      </c>
      <c r="E86" s="22">
        <f>'1. Durchg'!E86</f>
        <v>1956</v>
      </c>
      <c r="F86" s="22" t="str">
        <f>'1. Durchg'!F86</f>
        <v>m</v>
      </c>
      <c r="G86" s="23">
        <v>96</v>
      </c>
      <c r="H86" s="23">
        <v>97</v>
      </c>
      <c r="I86" s="23">
        <v>95</v>
      </c>
      <c r="J86" s="23">
        <f>IF(G86&lt;&gt;"",SUM(G86:I86),"")</f>
        <v>288</v>
      </c>
      <c r="K86" s="23">
        <f>'1. Durchg'!L86</f>
        <v>290</v>
      </c>
      <c r="L86" s="38">
        <f>SUM(J86:K86)</f>
        <v>578</v>
      </c>
    </row>
    <row r="87" spans="1:12" x14ac:dyDescent="0.3">
      <c r="A87" s="53">
        <v>2</v>
      </c>
      <c r="B87" s="27"/>
      <c r="C87" s="20" t="str">
        <f>'1. Durchg'!C87</f>
        <v>Fricke</v>
      </c>
      <c r="D87" s="21" t="str">
        <f>'1. Durchg'!D87</f>
        <v>Gerd</v>
      </c>
      <c r="E87" s="22">
        <f>'1. Durchg'!E87</f>
        <v>1956</v>
      </c>
      <c r="F87" s="22" t="str">
        <f>'1. Durchg'!F87</f>
        <v>m</v>
      </c>
      <c r="G87" s="28">
        <v>96</v>
      </c>
      <c r="H87" s="28">
        <v>97</v>
      </c>
      <c r="I87" s="28">
        <v>93</v>
      </c>
      <c r="J87" s="23">
        <f t="shared" ref="J87:J88" si="14">IF(G87&lt;&gt;"",SUM(G87:I87),"")</f>
        <v>286</v>
      </c>
      <c r="K87" s="28">
        <f>'1. Durchg'!L87</f>
        <v>290</v>
      </c>
      <c r="L87" s="29">
        <f>SUM(J87:K87)</f>
        <v>576</v>
      </c>
    </row>
    <row r="88" spans="1:12" x14ac:dyDescent="0.3">
      <c r="A88" s="53">
        <v>3</v>
      </c>
      <c r="B88" s="27"/>
      <c r="C88" s="20" t="str">
        <f>'1. Durchg'!C88</f>
        <v>Dieckmann</v>
      </c>
      <c r="D88" s="21" t="str">
        <f>'1. Durchg'!D88</f>
        <v>Friedel</v>
      </c>
      <c r="E88" s="22">
        <f>'1. Durchg'!E88</f>
        <v>1947</v>
      </c>
      <c r="F88" s="22" t="str">
        <f>'1. Durchg'!F88</f>
        <v>m</v>
      </c>
      <c r="G88" s="28">
        <v>97</v>
      </c>
      <c r="H88" s="28">
        <v>96</v>
      </c>
      <c r="I88" s="28">
        <v>96</v>
      </c>
      <c r="J88" s="23">
        <f t="shared" si="14"/>
        <v>289</v>
      </c>
      <c r="K88" s="28">
        <f>'1. Durchg'!L88</f>
        <v>280</v>
      </c>
      <c r="L88" s="29">
        <f>SUM(J88:K88)</f>
        <v>569</v>
      </c>
    </row>
    <row r="89" spans="1:12" ht="21" thickBot="1" x14ac:dyDescent="0.35">
      <c r="A89" s="30" t="s">
        <v>22</v>
      </c>
      <c r="B89" s="31"/>
      <c r="C89" s="31" t="str">
        <f>'1. Durchg'!C89</f>
        <v>Gellersen II</v>
      </c>
      <c r="D89" s="31"/>
      <c r="E89" s="32" t="str">
        <f>'1. Durchg'!E89</f>
        <v>Senioren II</v>
      </c>
      <c r="F89" s="32"/>
      <c r="G89" s="33">
        <f>G86+G87+G88</f>
        <v>289</v>
      </c>
      <c r="H89" s="33">
        <f>H86+H87+H88</f>
        <v>290</v>
      </c>
      <c r="I89" s="33">
        <f>I86+I87+I88</f>
        <v>284</v>
      </c>
      <c r="J89" s="33">
        <f>IF(J86="",0,J86)+IF(J87="",0,J87)+IF(J88="",0,J88)</f>
        <v>863</v>
      </c>
      <c r="K89" s="33">
        <f>SUM(K86:K88)</f>
        <v>860</v>
      </c>
      <c r="L89" s="35">
        <f>SUM(J89:K89)</f>
        <v>1723</v>
      </c>
    </row>
    <row r="90" spans="1:12" ht="21" thickBot="1" x14ac:dyDescent="0.35">
      <c r="B90" s="5"/>
      <c r="H90" s="4"/>
      <c r="I90" s="4"/>
      <c r="J90" s="4"/>
    </row>
    <row r="91" spans="1:12" ht="21" thickBot="1" x14ac:dyDescent="0.35">
      <c r="A91" s="54" t="s">
        <v>10</v>
      </c>
      <c r="B91" s="14" t="s">
        <v>11</v>
      </c>
      <c r="C91" s="15" t="s">
        <v>12</v>
      </c>
      <c r="D91" s="15" t="s">
        <v>13</v>
      </c>
      <c r="E91" s="16" t="s">
        <v>14</v>
      </c>
      <c r="F91" s="16"/>
      <c r="G91" s="16" t="s">
        <v>15</v>
      </c>
      <c r="H91" s="16" t="s">
        <v>15</v>
      </c>
      <c r="I91" s="16" t="s">
        <v>15</v>
      </c>
      <c r="J91" s="16" t="s">
        <v>16</v>
      </c>
      <c r="K91" s="16" t="s">
        <v>17</v>
      </c>
      <c r="L91" s="51" t="s">
        <v>18</v>
      </c>
    </row>
    <row r="92" spans="1:12" x14ac:dyDescent="0.3">
      <c r="A92" s="52">
        <v>1</v>
      </c>
      <c r="B92" s="19"/>
      <c r="C92" s="36" t="str">
        <f>'1. Durchg'!C92</f>
        <v>Weigel</v>
      </c>
      <c r="D92" s="24" t="str">
        <f>'1. Durchg'!D92</f>
        <v>Malte</v>
      </c>
      <c r="E92" s="22">
        <f>'1. Durchg'!E92</f>
        <v>1999</v>
      </c>
      <c r="F92" s="22" t="str">
        <f>'1. Durchg'!F92</f>
        <v>m</v>
      </c>
      <c r="G92" s="23">
        <v>94</v>
      </c>
      <c r="H92" s="23">
        <v>91</v>
      </c>
      <c r="I92" s="23">
        <v>88</v>
      </c>
      <c r="J92" s="23">
        <f>IF(G92&lt;&gt;"",SUM(G92:I92),"")</f>
        <v>273</v>
      </c>
      <c r="K92" s="23">
        <f>'1. Durchg'!L92</f>
        <v>282</v>
      </c>
      <c r="L92" s="38">
        <f>SUM(J92:K92)</f>
        <v>555</v>
      </c>
    </row>
    <row r="93" spans="1:12" x14ac:dyDescent="0.3">
      <c r="A93" s="53">
        <v>2</v>
      </c>
      <c r="B93" s="27"/>
      <c r="C93" s="20" t="str">
        <f>'1. Durchg'!C93</f>
        <v>Querbach</v>
      </c>
      <c r="D93" s="21" t="str">
        <f>'1. Durchg'!D93</f>
        <v>Linus</v>
      </c>
      <c r="E93" s="22">
        <f>'1. Durchg'!E93</f>
        <v>2004</v>
      </c>
      <c r="F93" s="22" t="str">
        <f>'1. Durchg'!F93</f>
        <v>m</v>
      </c>
      <c r="G93" s="28">
        <v>97</v>
      </c>
      <c r="H93" s="28">
        <v>95</v>
      </c>
      <c r="I93" s="28">
        <v>97</v>
      </c>
      <c r="J93" s="23">
        <f>IF(G93&lt;&gt;"",SUM(G93:I93),"")</f>
        <v>289</v>
      </c>
      <c r="K93" s="28">
        <f>'1. Durchg'!L93</f>
        <v>291</v>
      </c>
      <c r="L93" s="29">
        <f>SUM(J93:K93)</f>
        <v>580</v>
      </c>
    </row>
    <row r="94" spans="1:12" x14ac:dyDescent="0.3">
      <c r="A94" s="53">
        <v>3</v>
      </c>
      <c r="B94" s="27"/>
      <c r="C94" s="20" t="str">
        <f>'1. Durchg'!C94</f>
        <v>Krafft</v>
      </c>
      <c r="D94" s="21" t="str">
        <f>'1. Durchg'!D94</f>
        <v>Marvin</v>
      </c>
      <c r="E94" s="22">
        <f>'1. Durchg'!E94</f>
        <v>2003</v>
      </c>
      <c r="F94" s="22" t="str">
        <f>'1. Durchg'!F94</f>
        <v>m</v>
      </c>
      <c r="G94" s="28">
        <v>96</v>
      </c>
      <c r="H94" s="28">
        <v>96</v>
      </c>
      <c r="I94" s="28">
        <v>94</v>
      </c>
      <c r="J94" s="23">
        <f t="shared" ref="J94" si="15">IF(G94&lt;&gt;"",SUM(G94:I94),"")</f>
        <v>286</v>
      </c>
      <c r="K94" s="28">
        <f>'1. Durchg'!L94</f>
        <v>285</v>
      </c>
      <c r="L94" s="29">
        <f>SUM(J94:K94)</f>
        <v>571</v>
      </c>
    </row>
    <row r="95" spans="1:12" ht="21" thickBot="1" x14ac:dyDescent="0.35">
      <c r="A95" s="30" t="s">
        <v>22</v>
      </c>
      <c r="B95" s="31"/>
      <c r="C95" s="31" t="str">
        <f>'1. Durchg'!C95</f>
        <v>Gellersen III</v>
      </c>
      <c r="D95" s="31"/>
      <c r="E95" s="32" t="str">
        <f>'1. Durchg'!E95</f>
        <v>Senioren 0</v>
      </c>
      <c r="F95" s="32"/>
      <c r="G95" s="33">
        <f>G92+G93+G94</f>
        <v>287</v>
      </c>
      <c r="H95" s="33">
        <f>H92+H93+H94</f>
        <v>282</v>
      </c>
      <c r="I95" s="33">
        <f>I92+I93+I94</f>
        <v>279</v>
      </c>
      <c r="J95" s="33">
        <f>IF(J92="",0,J92)+IF(J93="",0,J93)+IF(J94="",0,J94)</f>
        <v>848</v>
      </c>
      <c r="K95" s="33">
        <f>SUM(K92:K94)</f>
        <v>858</v>
      </c>
      <c r="L95" s="35">
        <f>SUM(J95:K95)</f>
        <v>1706</v>
      </c>
    </row>
    <row r="96" spans="1:12" ht="21" thickBot="1" x14ac:dyDescent="0.35">
      <c r="H96" s="4"/>
      <c r="I96" s="4"/>
      <c r="J96" s="4"/>
    </row>
    <row r="97" spans="1:12" ht="21" thickBot="1" x14ac:dyDescent="0.35">
      <c r="A97" s="54" t="s">
        <v>10</v>
      </c>
      <c r="B97" s="14" t="s">
        <v>11</v>
      </c>
      <c r="C97" s="15" t="s">
        <v>12</v>
      </c>
      <c r="D97" s="15" t="s">
        <v>13</v>
      </c>
      <c r="E97" s="16" t="s">
        <v>14</v>
      </c>
      <c r="F97" s="16"/>
      <c r="G97" s="16" t="s">
        <v>15</v>
      </c>
      <c r="H97" s="16" t="s">
        <v>15</v>
      </c>
      <c r="I97" s="16" t="s">
        <v>15</v>
      </c>
      <c r="J97" s="16" t="s">
        <v>16</v>
      </c>
      <c r="K97" s="16" t="s">
        <v>17</v>
      </c>
      <c r="L97" s="51" t="s">
        <v>18</v>
      </c>
    </row>
    <row r="98" spans="1:12" x14ac:dyDescent="0.3">
      <c r="A98" s="52">
        <v>1</v>
      </c>
      <c r="B98" s="19"/>
      <c r="C98" s="36" t="str">
        <f>'1. Durchg'!C98</f>
        <v>Zalewski</v>
      </c>
      <c r="D98" s="24" t="str">
        <f>'1. Durchg'!D98</f>
        <v>Jona</v>
      </c>
      <c r="E98" s="22">
        <f>'1. Durchg'!E98</f>
        <v>2001</v>
      </c>
      <c r="F98" s="22" t="str">
        <f>'1. Durchg'!F98</f>
        <v>w</v>
      </c>
      <c r="G98" s="23">
        <v>97</v>
      </c>
      <c r="H98" s="23">
        <v>97</v>
      </c>
      <c r="I98" s="23">
        <v>93</v>
      </c>
      <c r="J98" s="23">
        <f>IF(G98&lt;&gt;"",SUM(G98:I98),"")</f>
        <v>287</v>
      </c>
      <c r="K98" s="23">
        <f>'1. Durchg'!L98</f>
        <v>271</v>
      </c>
      <c r="L98" s="38">
        <f>SUM(J98:K98)</f>
        <v>558</v>
      </c>
    </row>
    <row r="99" spans="1:12" x14ac:dyDescent="0.3">
      <c r="A99" s="53">
        <v>2</v>
      </c>
      <c r="B99" s="27"/>
      <c r="C99" s="20" t="str">
        <f>'1. Durchg'!C99</f>
        <v>Zalewski</v>
      </c>
      <c r="D99" s="21" t="str">
        <f>'1. Durchg'!D99</f>
        <v>Meike</v>
      </c>
      <c r="E99" s="22">
        <f>'1. Durchg'!E99</f>
        <v>1972</v>
      </c>
      <c r="F99" s="22" t="str">
        <f>'1. Durchg'!F99</f>
        <v>w</v>
      </c>
      <c r="G99" s="28">
        <v>94</v>
      </c>
      <c r="H99" s="28">
        <v>95</v>
      </c>
      <c r="I99" s="28">
        <v>96</v>
      </c>
      <c r="J99" s="23">
        <f t="shared" ref="J99" si="16">IF(G99&lt;&gt;"",SUM(G99:I99),"")</f>
        <v>285</v>
      </c>
      <c r="K99" s="28">
        <f>'1. Durchg'!L99</f>
        <v>283</v>
      </c>
      <c r="L99" s="29">
        <f>SUM(J99:K99)</f>
        <v>568</v>
      </c>
    </row>
    <row r="100" spans="1:12" x14ac:dyDescent="0.3">
      <c r="A100" s="53">
        <v>3</v>
      </c>
      <c r="B100" s="27"/>
      <c r="C100" s="20" t="str">
        <f>'1. Durchg'!C100</f>
        <v>Büchner</v>
      </c>
      <c r="D100" s="21" t="str">
        <f>'1. Durchg'!D100</f>
        <v>Yvonne</v>
      </c>
      <c r="E100" s="22">
        <f>'1. Durchg'!E100</f>
        <v>1978</v>
      </c>
      <c r="F100" s="22" t="str">
        <f>'1. Durchg'!F100</f>
        <v>w</v>
      </c>
      <c r="G100" s="28">
        <v>93</v>
      </c>
      <c r="H100" s="28">
        <v>95</v>
      </c>
      <c r="I100" s="28">
        <v>94</v>
      </c>
      <c r="J100" s="23">
        <f>IF(G100&lt;&gt;"",SUM(G100:I100),"")</f>
        <v>282</v>
      </c>
      <c r="K100" s="28">
        <f>'1. Durchg'!L100</f>
        <v>280</v>
      </c>
      <c r="L100" s="29">
        <f>SUM(J100:K100)</f>
        <v>562</v>
      </c>
    </row>
    <row r="101" spans="1:12" ht="21" thickBot="1" x14ac:dyDescent="0.35">
      <c r="A101" s="30" t="s">
        <v>22</v>
      </c>
      <c r="B101" s="31"/>
      <c r="C101" s="31" t="str">
        <f>'1. Durchg'!C101</f>
        <v>Gellersen IV</v>
      </c>
      <c r="D101" s="31"/>
      <c r="E101" s="32" t="str">
        <f>'1. Durchg'!E101</f>
        <v>Senioren 0</v>
      </c>
      <c r="F101" s="32"/>
      <c r="G101" s="33">
        <f>G98+G99+G100</f>
        <v>284</v>
      </c>
      <c r="H101" s="33">
        <f>H98+H99+H100</f>
        <v>287</v>
      </c>
      <c r="I101" s="33">
        <f>I98+I99+I100</f>
        <v>283</v>
      </c>
      <c r="J101" s="33">
        <f>IF(J98="",0,J98)+IF(J99="",0,J99)+IF(J100="",0,J100)</f>
        <v>854</v>
      </c>
      <c r="K101" s="33">
        <f>SUM(K98:K100)</f>
        <v>834</v>
      </c>
      <c r="L101" s="35">
        <f>SUM(J101:K101)</f>
        <v>1688</v>
      </c>
    </row>
    <row r="102" spans="1:12" ht="21" thickBot="1" x14ac:dyDescent="0.35"/>
    <row r="103" spans="1:12" ht="21" thickBot="1" x14ac:dyDescent="0.35">
      <c r="A103" s="54" t="s">
        <v>10</v>
      </c>
      <c r="B103" s="14" t="s">
        <v>11</v>
      </c>
      <c r="C103" s="15" t="s">
        <v>12</v>
      </c>
      <c r="D103" s="15" t="s">
        <v>13</v>
      </c>
      <c r="E103" s="16" t="s">
        <v>14</v>
      </c>
      <c r="F103" s="16"/>
      <c r="G103" s="16" t="s">
        <v>15</v>
      </c>
      <c r="H103" s="16" t="s">
        <v>15</v>
      </c>
      <c r="I103" s="16" t="s">
        <v>15</v>
      </c>
      <c r="J103" s="16" t="s">
        <v>16</v>
      </c>
      <c r="K103" s="16" t="s">
        <v>17</v>
      </c>
      <c r="L103" s="51" t="s">
        <v>18</v>
      </c>
    </row>
    <row r="104" spans="1:12" x14ac:dyDescent="0.3">
      <c r="A104" s="52">
        <v>1</v>
      </c>
      <c r="B104" s="19"/>
      <c r="C104" s="36" t="str">
        <f>'1. Durchg'!C104</f>
        <v>Zalewski</v>
      </c>
      <c r="D104" s="24" t="str">
        <f>'1. Durchg'!D104</f>
        <v>Doro</v>
      </c>
      <c r="E104" s="22">
        <f>'1. Durchg'!E104</f>
        <v>2005</v>
      </c>
      <c r="F104" s="22" t="str">
        <f>'1. Durchg'!F104</f>
        <v>w</v>
      </c>
      <c r="G104" s="23">
        <v>91</v>
      </c>
      <c r="H104" s="23">
        <v>86</v>
      </c>
      <c r="I104" s="23">
        <v>80</v>
      </c>
      <c r="J104" s="23">
        <f>IF(G104&lt;&gt;"",SUM(G104:I104),"")</f>
        <v>257</v>
      </c>
      <c r="K104" s="23">
        <f>'1. Durchg'!L104</f>
        <v>264</v>
      </c>
      <c r="L104" s="38">
        <f>SUM(J104:K104)</f>
        <v>521</v>
      </c>
    </row>
    <row r="105" spans="1:12" x14ac:dyDescent="0.3">
      <c r="A105" s="53">
        <v>2</v>
      </c>
      <c r="B105" s="27"/>
      <c r="C105" s="36" t="str">
        <f>'1. Durchg'!C105</f>
        <v>Cara</v>
      </c>
      <c r="D105" s="24" t="str">
        <f>'1. Durchg'!D105</f>
        <v>Lieske</v>
      </c>
      <c r="E105" s="22">
        <f>'1. Durchg'!E105</f>
        <v>2003</v>
      </c>
      <c r="F105" s="22" t="str">
        <f>'1. Durchg'!F105</f>
        <v>w</v>
      </c>
      <c r="G105" s="28">
        <v>92</v>
      </c>
      <c r="H105" s="28">
        <v>90</v>
      </c>
      <c r="I105" s="28">
        <v>90</v>
      </c>
      <c r="J105" s="23">
        <f t="shared" ref="J105:J106" si="17">IF(G105&lt;&gt;"",SUM(G105:I105),"")</f>
        <v>272</v>
      </c>
      <c r="K105" s="28">
        <f>'1. Durchg'!L105</f>
        <v>274</v>
      </c>
      <c r="L105" s="29">
        <f>SUM(J105:K105)</f>
        <v>546</v>
      </c>
    </row>
    <row r="106" spans="1:12" x14ac:dyDescent="0.3">
      <c r="A106" s="53">
        <v>3</v>
      </c>
      <c r="B106" s="27"/>
      <c r="C106" s="36" t="str">
        <f>'1. Durchg'!C106</f>
        <v>Söchtig</v>
      </c>
      <c r="D106" s="24" t="str">
        <f>'1. Durchg'!D106</f>
        <v>Franziska</v>
      </c>
      <c r="E106" s="22">
        <f>'1. Durchg'!E106</f>
        <v>2007</v>
      </c>
      <c r="F106" s="22" t="str">
        <f>'1. Durchg'!F106</f>
        <v>w</v>
      </c>
      <c r="G106" s="28">
        <v>87</v>
      </c>
      <c r="H106" s="28">
        <v>99</v>
      </c>
      <c r="I106" s="28">
        <v>90</v>
      </c>
      <c r="J106" s="23">
        <f t="shared" si="17"/>
        <v>276</v>
      </c>
      <c r="K106" s="28">
        <f>'1. Durchg'!L106</f>
        <v>294</v>
      </c>
      <c r="L106" s="29">
        <f>SUM(J106:K106)</f>
        <v>570</v>
      </c>
    </row>
    <row r="107" spans="1:12" ht="21" thickBot="1" x14ac:dyDescent="0.35">
      <c r="A107" s="30" t="s">
        <v>22</v>
      </c>
      <c r="B107" s="31"/>
      <c r="C107" s="31" t="str">
        <f>'1. Durchg'!C107</f>
        <v>Gellersen V</v>
      </c>
      <c r="D107" s="31"/>
      <c r="E107" s="32" t="str">
        <f>'1. Durchg'!E107</f>
        <v>Jugend</v>
      </c>
      <c r="F107" s="32"/>
      <c r="G107" s="33">
        <f>G104+G105+G106</f>
        <v>270</v>
      </c>
      <c r="H107" s="33">
        <f>H104+H105+H106</f>
        <v>275</v>
      </c>
      <c r="I107" s="33">
        <f>I104+I105+I106</f>
        <v>260</v>
      </c>
      <c r="J107" s="33">
        <f>IF(J104="",0,J104)+IF(J105="",0,J105)+IF(J106="",0,J106)</f>
        <v>805</v>
      </c>
      <c r="K107" s="33">
        <f>SUM(K104:K106)</f>
        <v>832</v>
      </c>
      <c r="L107" s="35">
        <f>SUM(J107:K107)</f>
        <v>1637</v>
      </c>
    </row>
    <row r="108" spans="1:12" ht="21" thickBot="1" x14ac:dyDescent="0.35"/>
    <row r="109" spans="1:12" ht="21" thickBot="1" x14ac:dyDescent="0.35">
      <c r="A109" s="54" t="s">
        <v>10</v>
      </c>
      <c r="B109" s="14" t="s">
        <v>11</v>
      </c>
      <c r="C109" s="15" t="s">
        <v>12</v>
      </c>
      <c r="D109" s="15" t="s">
        <v>13</v>
      </c>
      <c r="E109" s="16" t="s">
        <v>14</v>
      </c>
      <c r="F109" s="16"/>
      <c r="G109" s="16" t="s">
        <v>15</v>
      </c>
      <c r="H109" s="16" t="s">
        <v>15</v>
      </c>
      <c r="I109" s="16" t="s">
        <v>15</v>
      </c>
      <c r="J109" s="16" t="s">
        <v>16</v>
      </c>
      <c r="K109" s="16" t="s">
        <v>17</v>
      </c>
      <c r="L109" s="51" t="s">
        <v>18</v>
      </c>
    </row>
    <row r="110" spans="1:12" x14ac:dyDescent="0.3">
      <c r="A110" s="52">
        <v>1</v>
      </c>
      <c r="B110" s="19"/>
      <c r="C110" s="36" t="str">
        <f>'1. Durchg'!C110</f>
        <v>Leer6</v>
      </c>
      <c r="D110" s="24">
        <f>'1. Durchg'!D110</f>
        <v>0</v>
      </c>
      <c r="E110" s="22">
        <f>'1. Durchg'!E110</f>
        <v>1930</v>
      </c>
      <c r="F110" s="22" t="str">
        <f>'1. Durchg'!F110</f>
        <v>w</v>
      </c>
      <c r="G110" s="23"/>
      <c r="H110" s="23"/>
      <c r="I110" s="23"/>
      <c r="J110" s="23" t="str">
        <f>IF(G110&lt;&gt;"",SUM(G110:I110),"")</f>
        <v/>
      </c>
      <c r="K110" s="23">
        <f>'1. Durchg'!L110</f>
        <v>0</v>
      </c>
      <c r="L110" s="38">
        <f>SUM(J110:K110)</f>
        <v>0</v>
      </c>
    </row>
    <row r="111" spans="1:12" x14ac:dyDescent="0.3">
      <c r="A111" s="53">
        <v>2</v>
      </c>
      <c r="B111" s="27"/>
      <c r="C111" s="36" t="str">
        <f>'1. Durchg'!C111</f>
        <v>leer7</v>
      </c>
      <c r="D111" s="24">
        <f>'1. Durchg'!D111</f>
        <v>0</v>
      </c>
      <c r="E111" s="22">
        <f>'1. Durchg'!E111</f>
        <v>1930</v>
      </c>
      <c r="F111" s="22" t="str">
        <f>'1. Durchg'!F111</f>
        <v>w</v>
      </c>
      <c r="G111" s="28"/>
      <c r="H111" s="28"/>
      <c r="I111" s="28"/>
      <c r="J111" s="23" t="str">
        <f t="shared" ref="J111:J112" si="18">IF(G111&lt;&gt;"",SUM(G111:I111),"")</f>
        <v/>
      </c>
      <c r="K111" s="28">
        <f>'1. Durchg'!L111</f>
        <v>0</v>
      </c>
      <c r="L111" s="29">
        <f>SUM(J111:K111)</f>
        <v>0</v>
      </c>
    </row>
    <row r="112" spans="1:12" x14ac:dyDescent="0.3">
      <c r="A112" s="53">
        <v>3</v>
      </c>
      <c r="B112" s="27"/>
      <c r="C112" s="36" t="str">
        <f>'1. Durchg'!C112</f>
        <v>Leer8</v>
      </c>
      <c r="D112" s="24">
        <f>'1. Durchg'!D112</f>
        <v>0</v>
      </c>
      <c r="E112" s="22">
        <f>'1. Durchg'!E112</f>
        <v>1930</v>
      </c>
      <c r="F112" s="22" t="str">
        <f>'1. Durchg'!F112</f>
        <v>w</v>
      </c>
      <c r="G112" s="28"/>
      <c r="H112" s="28"/>
      <c r="I112" s="28"/>
      <c r="J112" s="23" t="str">
        <f t="shared" si="18"/>
        <v/>
      </c>
      <c r="K112" s="28">
        <f>'1. Durchg'!L112</f>
        <v>0</v>
      </c>
      <c r="L112" s="29">
        <f>SUM(J112:K112)</f>
        <v>0</v>
      </c>
    </row>
    <row r="113" spans="1:12" ht="21" thickBot="1" x14ac:dyDescent="0.35">
      <c r="A113" s="30" t="s">
        <v>22</v>
      </c>
      <c r="B113" s="31"/>
      <c r="C113" s="31" t="str">
        <f>'1. Durchg'!C113</f>
        <v>Gellersen VI E</v>
      </c>
      <c r="D113" s="31"/>
      <c r="E113" s="32" t="str">
        <f>'1. Durchg'!E113</f>
        <v>Senioren II</v>
      </c>
      <c r="F113" s="32"/>
      <c r="G113" s="33">
        <f>G110+G111+G112</f>
        <v>0</v>
      </c>
      <c r="H113" s="33">
        <f>H110+H111+H112</f>
        <v>0</v>
      </c>
      <c r="I113" s="33">
        <f>I110+I111+I112</f>
        <v>0</v>
      </c>
      <c r="J113" s="33">
        <f>IF(J110="",0,J110)+IF(J111="",0,J111)+IF(J112="",0,J112)</f>
        <v>0</v>
      </c>
      <c r="K113" s="33">
        <f>SUM(K110:K112)</f>
        <v>0</v>
      </c>
      <c r="L113" s="35">
        <f>SUM(J113:K113)</f>
        <v>0</v>
      </c>
    </row>
  </sheetData>
  <sheetProtection selectLockedCells="1" selectUnlockedCells="1"/>
  <mergeCells count="1">
    <mergeCell ref="I2:L2"/>
  </mergeCells>
  <pageMargins left="0.78749999999999998" right="0.19652777777777777" top="0" bottom="0.39374999999999999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13"/>
  <sheetViews>
    <sheetView topLeftCell="A31" zoomScaleNormal="100" workbookViewId="0">
      <selection activeCell="J68" sqref="J68"/>
    </sheetView>
    <sheetView workbookViewId="1"/>
  </sheetViews>
  <sheetFormatPr baseColWidth="10" defaultColWidth="11.42578125" defaultRowHeight="20.25" x14ac:dyDescent="0.3"/>
  <cols>
    <col min="1" max="1" width="3.42578125" style="6" customWidth="1"/>
    <col min="2" max="2" width="24" style="4" customWidth="1"/>
    <col min="3" max="4" width="19.85546875" style="6" customWidth="1"/>
    <col min="5" max="5" width="16" style="4" customWidth="1"/>
    <col min="6" max="6" width="5.140625" style="4" customWidth="1"/>
    <col min="7" max="9" width="6.7109375" style="4" customWidth="1"/>
    <col min="10" max="10" width="12.28515625" style="6" customWidth="1"/>
    <col min="11" max="11" width="13" style="6" customWidth="1"/>
    <col min="12" max="12" width="12.28515625" style="6" customWidth="1"/>
    <col min="13" max="15" width="9.7109375" style="6" customWidth="1"/>
    <col min="16" max="16384" width="11.42578125" style="6"/>
  </cols>
  <sheetData>
    <row r="1" spans="1:12" x14ac:dyDescent="0.3">
      <c r="A1" s="12" t="s">
        <v>1</v>
      </c>
    </row>
    <row r="2" spans="1:12" ht="26.25" x14ac:dyDescent="0.4">
      <c r="A2" s="6" t="s">
        <v>57</v>
      </c>
      <c r="D2" s="8" t="str">
        <f>'2. Durchg'!G3</f>
        <v>SV Groß Berkel</v>
      </c>
      <c r="E2" s="9"/>
      <c r="F2" s="9"/>
      <c r="G2" s="9"/>
      <c r="H2" s="9"/>
      <c r="I2" s="109">
        <f>'2. Durchg'!D3</f>
        <v>45713</v>
      </c>
      <c r="J2" s="109"/>
      <c r="K2" s="109"/>
      <c r="L2" s="109"/>
    </row>
    <row r="3" spans="1:12" x14ac:dyDescent="0.3">
      <c r="A3" s="6" t="str">
        <f>'2. Durchg'!A3</f>
        <v xml:space="preserve">Der nächste Wettkampf: </v>
      </c>
      <c r="D3" s="10">
        <f>I2+22</f>
        <v>45735</v>
      </c>
      <c r="E3" s="11" t="s">
        <v>5</v>
      </c>
      <c r="F3" s="11"/>
      <c r="G3" s="7" t="s">
        <v>6</v>
      </c>
    </row>
    <row r="4" spans="1:12" x14ac:dyDescent="0.3">
      <c r="A4" s="6" t="s">
        <v>7</v>
      </c>
      <c r="C4" s="12" t="s">
        <v>8</v>
      </c>
      <c r="J4" s="12"/>
      <c r="K4" s="90" t="s">
        <v>9</v>
      </c>
      <c r="L4" s="12">
        <v>3</v>
      </c>
    </row>
    <row r="7" spans="1:12" x14ac:dyDescent="0.3">
      <c r="A7" s="54" t="s">
        <v>10</v>
      </c>
      <c r="B7" s="16" t="s">
        <v>11</v>
      </c>
      <c r="C7" s="15" t="s">
        <v>12</v>
      </c>
      <c r="D7" s="15" t="s">
        <v>13</v>
      </c>
      <c r="E7" s="16" t="s">
        <v>14</v>
      </c>
      <c r="F7" s="16"/>
      <c r="G7" s="16" t="s">
        <v>15</v>
      </c>
      <c r="H7" s="16" t="s">
        <v>15</v>
      </c>
      <c r="I7" s="16" t="s">
        <v>15</v>
      </c>
      <c r="J7" s="15" t="s">
        <v>16</v>
      </c>
      <c r="K7" s="15" t="s">
        <v>17</v>
      </c>
      <c r="L7" s="17" t="s">
        <v>18</v>
      </c>
    </row>
    <row r="8" spans="1:12" x14ac:dyDescent="0.3">
      <c r="A8" s="52">
        <v>1</v>
      </c>
      <c r="B8" s="23"/>
      <c r="C8" s="36" t="str">
        <f>'1. Durchg'!C8</f>
        <v>Saupe</v>
      </c>
      <c r="D8" s="24" t="str">
        <f>'1. Durchg'!D8</f>
        <v>Melanie</v>
      </c>
      <c r="E8" s="22">
        <f>'1. Durchg'!E8</f>
        <v>1979</v>
      </c>
      <c r="F8" s="22" t="str">
        <f>'1. Durchg'!F8</f>
        <v>w</v>
      </c>
      <c r="G8" s="66">
        <v>95</v>
      </c>
      <c r="H8" s="66">
        <v>99</v>
      </c>
      <c r="I8" s="66">
        <v>96</v>
      </c>
      <c r="J8" s="24">
        <f>IF(G8&lt;&gt;"",SUM(G8:I8),"")</f>
        <v>290</v>
      </c>
      <c r="K8" s="24">
        <f>'2. Durchg'!L8</f>
        <v>597</v>
      </c>
      <c r="L8" s="25">
        <f>SUM(J8:K8)</f>
        <v>887</v>
      </c>
    </row>
    <row r="9" spans="1:12" x14ac:dyDescent="0.3">
      <c r="A9" s="53">
        <v>2</v>
      </c>
      <c r="B9" s="28"/>
      <c r="C9" s="20" t="str">
        <f>'1. Durchg'!C9</f>
        <v>Saupe</v>
      </c>
      <c r="D9" s="21" t="str">
        <f>'1. Durchg'!D9</f>
        <v>Karsten</v>
      </c>
      <c r="E9" s="22">
        <f>'1. Durchg'!E9</f>
        <v>1968</v>
      </c>
      <c r="F9" s="22" t="str">
        <f>'1. Durchg'!F9</f>
        <v>m</v>
      </c>
      <c r="G9" s="64">
        <v>100</v>
      </c>
      <c r="H9" s="64">
        <v>98</v>
      </c>
      <c r="I9" s="64">
        <v>97</v>
      </c>
      <c r="J9" s="21">
        <f>IF(G9&lt;&gt;"",SUM(G9:I9),"")</f>
        <v>295</v>
      </c>
      <c r="K9" s="21">
        <f>'2. Durchg'!L9</f>
        <v>594</v>
      </c>
      <c r="L9" s="29">
        <f>SUM(J9:K9)</f>
        <v>889</v>
      </c>
    </row>
    <row r="10" spans="1:12" x14ac:dyDescent="0.3">
      <c r="A10" s="53">
        <v>3</v>
      </c>
      <c r="B10" s="28"/>
      <c r="C10" s="20" t="str">
        <f>'1. Durchg'!C10</f>
        <v>Kling</v>
      </c>
      <c r="D10" s="21" t="str">
        <f>'1. Durchg'!D10</f>
        <v>Birgit</v>
      </c>
      <c r="E10" s="22">
        <f>'1. Durchg'!E10</f>
        <v>1966</v>
      </c>
      <c r="F10" s="22" t="str">
        <f>'1. Durchg'!F10</f>
        <v>w</v>
      </c>
      <c r="G10" s="64">
        <v>95</v>
      </c>
      <c r="H10" s="64">
        <v>96</v>
      </c>
      <c r="I10" s="64">
        <v>91</v>
      </c>
      <c r="J10" s="21">
        <f>IF(G10&lt;&gt;"",SUM(G10:I10),"")</f>
        <v>282</v>
      </c>
      <c r="K10" s="21">
        <f>'2. Durchg'!L10</f>
        <v>562</v>
      </c>
      <c r="L10" s="29">
        <f>SUM(J10:K10)</f>
        <v>844</v>
      </c>
    </row>
    <row r="11" spans="1:12" x14ac:dyDescent="0.3">
      <c r="A11" s="30" t="s">
        <v>22</v>
      </c>
      <c r="B11" s="31"/>
      <c r="C11" s="31" t="str">
        <f>'1. Durchg'!C11</f>
        <v>SC Aerzen I</v>
      </c>
      <c r="D11" s="31"/>
      <c r="E11" s="32" t="str">
        <f>'1. Durchg'!E11</f>
        <v>Senioren 0</v>
      </c>
      <c r="F11" s="32"/>
      <c r="G11" s="33">
        <f>G8+G9+G10</f>
        <v>290</v>
      </c>
      <c r="H11" s="33">
        <f>H8+H9+H10</f>
        <v>293</v>
      </c>
      <c r="I11" s="33">
        <f>I8+I9+I10</f>
        <v>284</v>
      </c>
      <c r="J11" s="34">
        <f>IF(J8="",0,J8)+IF(J9="",0,J9)+IF(J10="",0,J10)</f>
        <v>867</v>
      </c>
      <c r="K11" s="34">
        <f>SUM(K8:K10)</f>
        <v>1753</v>
      </c>
      <c r="L11" s="35">
        <f>SUM(J11:K11)</f>
        <v>2620</v>
      </c>
    </row>
    <row r="13" spans="1:12" ht="21" thickBot="1" x14ac:dyDescent="0.35">
      <c r="A13" s="54" t="s">
        <v>10</v>
      </c>
      <c r="B13" s="16" t="s">
        <v>11</v>
      </c>
      <c r="C13" s="15" t="s">
        <v>12</v>
      </c>
      <c r="D13" s="15" t="s">
        <v>13</v>
      </c>
      <c r="E13" s="16" t="s">
        <v>14</v>
      </c>
      <c r="F13" s="16"/>
      <c r="G13" s="16" t="s">
        <v>15</v>
      </c>
      <c r="H13" s="16" t="s">
        <v>15</v>
      </c>
      <c r="I13" s="16" t="s">
        <v>15</v>
      </c>
      <c r="J13" s="15" t="s">
        <v>16</v>
      </c>
      <c r="K13" s="15" t="s">
        <v>17</v>
      </c>
      <c r="L13" s="17" t="s">
        <v>18</v>
      </c>
    </row>
    <row r="14" spans="1:12" x14ac:dyDescent="0.3">
      <c r="A14" s="52">
        <v>1</v>
      </c>
      <c r="B14" s="55"/>
      <c r="C14" s="24" t="str">
        <f>'1. Durchg'!C14</f>
        <v>Bode</v>
      </c>
      <c r="D14" s="24" t="str">
        <f>'1. Durchg'!D14</f>
        <v>Jennifer</v>
      </c>
      <c r="E14" s="22">
        <f>'1. Durchg'!E14</f>
        <v>1975</v>
      </c>
      <c r="F14" s="22" t="str">
        <f>'1. Durchg'!F14</f>
        <v>w</v>
      </c>
      <c r="G14" s="66">
        <v>97</v>
      </c>
      <c r="H14" s="66">
        <v>92</v>
      </c>
      <c r="I14" s="66">
        <v>87</v>
      </c>
      <c r="J14" s="88">
        <f>IF(G14&lt;&gt;"",SUM(G14:I14),"")</f>
        <v>276</v>
      </c>
      <c r="K14" s="24">
        <f>'2. Durchg'!L14</f>
        <v>586</v>
      </c>
      <c r="L14" s="38">
        <f>SUM(J14:K14)</f>
        <v>862</v>
      </c>
    </row>
    <row r="15" spans="1:12" x14ac:dyDescent="0.3">
      <c r="A15" s="53">
        <v>2</v>
      </c>
      <c r="B15" s="56"/>
      <c r="C15" s="21" t="str">
        <f>'1. Durchg'!C15</f>
        <v>Bode</v>
      </c>
      <c r="D15" s="21" t="str">
        <f>'1. Durchg'!D15</f>
        <v>Matthias</v>
      </c>
      <c r="E15" s="22">
        <f>'1. Durchg'!E15</f>
        <v>1972</v>
      </c>
      <c r="F15" s="22" t="str">
        <f>'1. Durchg'!F15</f>
        <v>m</v>
      </c>
      <c r="G15" s="64">
        <v>98</v>
      </c>
      <c r="H15" s="64">
        <v>97</v>
      </c>
      <c r="I15" s="64">
        <v>97</v>
      </c>
      <c r="J15" s="89">
        <f>IF(G15&lt;&gt;"",SUM(G15:I15),"")</f>
        <v>292</v>
      </c>
      <c r="K15" s="21">
        <f>'2. Durchg'!L15</f>
        <v>584</v>
      </c>
      <c r="L15" s="29">
        <f>SUM(J15:K15)</f>
        <v>876</v>
      </c>
    </row>
    <row r="16" spans="1:12" x14ac:dyDescent="0.3">
      <c r="A16" s="53">
        <v>3</v>
      </c>
      <c r="B16" s="56"/>
      <c r="C16" s="20" t="str">
        <f>'1. Durchg'!C16</f>
        <v>Bruns</v>
      </c>
      <c r="D16" s="21" t="str">
        <f>'1. Durchg'!D16</f>
        <v>Yannick</v>
      </c>
      <c r="E16" s="22">
        <f>'1. Durchg'!E16</f>
        <v>1995</v>
      </c>
      <c r="F16" s="22" t="str">
        <f>'1. Durchg'!F16</f>
        <v>m</v>
      </c>
      <c r="G16" s="64">
        <v>100</v>
      </c>
      <c r="H16" s="64">
        <v>99</v>
      </c>
      <c r="I16" s="64">
        <v>96</v>
      </c>
      <c r="J16" s="89">
        <f>IF(G16&lt;&gt;"",SUM(G16:I16),"")</f>
        <v>295</v>
      </c>
      <c r="K16" s="21">
        <f>'2. Durchg'!L16</f>
        <v>593</v>
      </c>
      <c r="L16" s="29">
        <f>SUM(J16:K16)</f>
        <v>888</v>
      </c>
    </row>
    <row r="17" spans="1:12" ht="21" thickBot="1" x14ac:dyDescent="0.35">
      <c r="A17" s="40" t="s">
        <v>22</v>
      </c>
      <c r="B17" s="41"/>
      <c r="C17" s="42" t="str">
        <f>'1. Durchg'!C17</f>
        <v>SC Aerzen II</v>
      </c>
      <c r="D17" s="43"/>
      <c r="E17" s="32" t="str">
        <f>'1. Durchg'!E17</f>
        <v>Senioren 0</v>
      </c>
      <c r="F17" s="32"/>
      <c r="G17" s="33">
        <f>G14+G15+G16</f>
        <v>295</v>
      </c>
      <c r="H17" s="33">
        <f>H14+H15+H16</f>
        <v>288</v>
      </c>
      <c r="I17" s="33">
        <f>I14+I15+I16</f>
        <v>280</v>
      </c>
      <c r="J17" s="34">
        <f>IF(J14="",0,J14)+IF(J15="",0,J15)+IF(J16="",0,J16)</f>
        <v>863</v>
      </c>
      <c r="K17" s="34">
        <f>SUM(K14:K16)</f>
        <v>1763</v>
      </c>
      <c r="L17" s="35">
        <f>SUM(J17:K17)</f>
        <v>2626</v>
      </c>
    </row>
    <row r="18" spans="1:12" x14ac:dyDescent="0.3">
      <c r="E18" s="44"/>
      <c r="F18" s="44"/>
    </row>
    <row r="19" spans="1:12" ht="21" thickBot="1" x14ac:dyDescent="0.35">
      <c r="A19" s="54" t="s">
        <v>10</v>
      </c>
      <c r="B19" s="16" t="s">
        <v>11</v>
      </c>
      <c r="C19" s="15" t="s">
        <v>12</v>
      </c>
      <c r="D19" s="15" t="s">
        <v>13</v>
      </c>
      <c r="E19" s="16" t="s">
        <v>14</v>
      </c>
      <c r="F19" s="16"/>
      <c r="G19" s="16" t="s">
        <v>15</v>
      </c>
      <c r="H19" s="16" t="s">
        <v>15</v>
      </c>
      <c r="I19" s="16" t="s">
        <v>15</v>
      </c>
      <c r="J19" s="15" t="s">
        <v>16</v>
      </c>
      <c r="K19" s="15" t="s">
        <v>17</v>
      </c>
      <c r="L19" s="17" t="s">
        <v>18</v>
      </c>
    </row>
    <row r="20" spans="1:12" x14ac:dyDescent="0.3">
      <c r="A20" s="52">
        <v>1</v>
      </c>
      <c r="B20" s="23"/>
      <c r="C20" s="36" t="str">
        <f>'1. Durchg'!C20</f>
        <v>Futselar</v>
      </c>
      <c r="D20" s="24" t="str">
        <f>'1. Durchg'!D20</f>
        <v>Jenny</v>
      </c>
      <c r="E20" s="22">
        <f>'1. Durchg'!E20</f>
        <v>1993</v>
      </c>
      <c r="F20" s="22" t="str">
        <f>'1. Durchg'!F20</f>
        <v>w</v>
      </c>
      <c r="G20" s="66">
        <v>90</v>
      </c>
      <c r="H20" s="66">
        <v>95</v>
      </c>
      <c r="I20" s="66">
        <v>97</v>
      </c>
      <c r="J20" s="88">
        <f>IF(G20&lt;&gt;"",SUM(G20:I20),"")</f>
        <v>282</v>
      </c>
      <c r="K20" s="21">
        <f>'2. Durchg'!L20</f>
        <v>558</v>
      </c>
      <c r="L20" s="38">
        <f>SUM(J20:K20)</f>
        <v>840</v>
      </c>
    </row>
    <row r="21" spans="1:12" x14ac:dyDescent="0.3">
      <c r="A21" s="53">
        <v>2</v>
      </c>
      <c r="B21" s="28"/>
      <c r="C21" s="20" t="str">
        <f>'1. Durchg'!C21</f>
        <v>Beermann</v>
      </c>
      <c r="D21" s="21" t="str">
        <f>'1. Durchg'!D21</f>
        <v>Karsten</v>
      </c>
      <c r="E21" s="22">
        <f>'1. Durchg'!E21</f>
        <v>1964</v>
      </c>
      <c r="F21" s="22" t="str">
        <f>'1. Durchg'!F21</f>
        <v>m</v>
      </c>
      <c r="G21" s="64">
        <v>86</v>
      </c>
      <c r="H21" s="64">
        <v>85</v>
      </c>
      <c r="I21" s="64">
        <v>89</v>
      </c>
      <c r="J21" s="89">
        <f>IF(G21&lt;&gt;"",SUM(G21:I21),"")</f>
        <v>260</v>
      </c>
      <c r="K21" s="21">
        <f>'2. Durchg'!L21</f>
        <v>519</v>
      </c>
      <c r="L21" s="29">
        <f>SUM(J21:K21)</f>
        <v>779</v>
      </c>
    </row>
    <row r="22" spans="1:12" x14ac:dyDescent="0.3">
      <c r="A22" s="53">
        <v>3</v>
      </c>
      <c r="B22" s="28"/>
      <c r="C22" s="20" t="str">
        <f>'1. Durchg'!C22</f>
        <v>Offermann</v>
      </c>
      <c r="D22" s="21" t="str">
        <f>'1. Durchg'!D22</f>
        <v>Hendrik</v>
      </c>
      <c r="E22" s="22">
        <f>'1. Durchg'!E22</f>
        <v>1989</v>
      </c>
      <c r="F22" s="22" t="str">
        <f>'1. Durchg'!F22</f>
        <v>m</v>
      </c>
      <c r="G22" s="64"/>
      <c r="H22" s="64"/>
      <c r="I22" s="64"/>
      <c r="J22" s="89" t="str">
        <f>IF(G22&lt;&gt;"",SUM(G22:I22),"")</f>
        <v/>
      </c>
      <c r="K22" s="21">
        <f>'2. Durchg'!L22</f>
        <v>534</v>
      </c>
      <c r="L22" s="29">
        <f>SUM(J22:K22)</f>
        <v>534</v>
      </c>
    </row>
    <row r="23" spans="1:12" ht="21" thickBot="1" x14ac:dyDescent="0.35">
      <c r="A23" s="30" t="s">
        <v>22</v>
      </c>
      <c r="B23" s="33"/>
      <c r="C23" s="31" t="str">
        <f>'1. Durchg'!C23</f>
        <v>SC Aerzen III</v>
      </c>
      <c r="D23" s="31"/>
      <c r="E23" s="32" t="str">
        <f>'1. Durchg'!E23</f>
        <v>Senioren 0</v>
      </c>
      <c r="F23" s="32"/>
      <c r="G23" s="33">
        <f>G20+G21+G22</f>
        <v>176</v>
      </c>
      <c r="H23" s="33">
        <f>H20+H21+H22</f>
        <v>180</v>
      </c>
      <c r="I23" s="33">
        <f>I20+I21+I22</f>
        <v>186</v>
      </c>
      <c r="J23" s="34">
        <f>IF(J20="",0,J20)+IF(J21="",0,J21)+IF(J22="",0,J22)</f>
        <v>542</v>
      </c>
      <c r="K23" s="34">
        <f>SUM(K20:K22)</f>
        <v>1611</v>
      </c>
      <c r="L23" s="35">
        <f>SUM(J23:K23)</f>
        <v>2153</v>
      </c>
    </row>
    <row r="24" spans="1:12" ht="21" thickBot="1" x14ac:dyDescent="0.35">
      <c r="A24" s="5"/>
      <c r="C24" s="5"/>
      <c r="D24" s="5"/>
      <c r="E24" s="45"/>
      <c r="F24" s="45"/>
    </row>
    <row r="25" spans="1:12" ht="21" thickBot="1" x14ac:dyDescent="0.35">
      <c r="A25" s="54" t="s">
        <v>10</v>
      </c>
      <c r="B25" s="16" t="s">
        <v>11</v>
      </c>
      <c r="C25" s="15" t="s">
        <v>12</v>
      </c>
      <c r="D25" s="15" t="s">
        <v>13</v>
      </c>
      <c r="E25" s="16" t="s">
        <v>14</v>
      </c>
      <c r="F25" s="16"/>
      <c r="G25" s="16" t="s">
        <v>15</v>
      </c>
      <c r="H25" s="16" t="s">
        <v>15</v>
      </c>
      <c r="I25" s="16" t="s">
        <v>15</v>
      </c>
      <c r="J25" s="15" t="s">
        <v>16</v>
      </c>
      <c r="K25" s="15" t="s">
        <v>17</v>
      </c>
      <c r="L25" s="17" t="s">
        <v>18</v>
      </c>
    </row>
    <row r="26" spans="1:12" x14ac:dyDescent="0.3">
      <c r="A26" s="52">
        <v>1</v>
      </c>
      <c r="B26" s="23"/>
      <c r="C26" s="36" t="str">
        <f>'1. Durchg'!C26</f>
        <v>A1</v>
      </c>
      <c r="D26" s="24" t="str">
        <f>'1. Durchg'!D26</f>
        <v>va1</v>
      </c>
      <c r="E26" s="22">
        <f>'1. Durchg'!E26</f>
        <v>1930</v>
      </c>
      <c r="F26" s="22" t="str">
        <f>'1. Durchg'!F26</f>
        <v>w</v>
      </c>
      <c r="G26" s="66"/>
      <c r="H26" s="66"/>
      <c r="I26" s="66"/>
      <c r="J26" s="88" t="str">
        <f>IF(G26&lt;&gt;"",SUM(G26:I26),"")</f>
        <v/>
      </c>
      <c r="K26" s="21">
        <f>'2. Durchg'!L26</f>
        <v>0</v>
      </c>
      <c r="L26" s="38">
        <f>SUM(J26:K26)</f>
        <v>0</v>
      </c>
    </row>
    <row r="27" spans="1:12" x14ac:dyDescent="0.3">
      <c r="A27" s="53">
        <v>2</v>
      </c>
      <c r="B27" s="28"/>
      <c r="C27" s="20" t="str">
        <f>'1. Durchg'!C27</f>
        <v>A2</v>
      </c>
      <c r="D27" s="21" t="str">
        <f>'1. Durchg'!D27</f>
        <v>va2</v>
      </c>
      <c r="E27" s="22">
        <f>'1. Durchg'!E27</f>
        <v>1930</v>
      </c>
      <c r="F27" s="22" t="str">
        <f>'1. Durchg'!F27</f>
        <v>m</v>
      </c>
      <c r="G27" s="64"/>
      <c r="H27" s="64"/>
      <c r="I27" s="64"/>
      <c r="J27" s="89" t="str">
        <f>IF(G27&lt;&gt;"",SUM(G27:I27),"")</f>
        <v/>
      </c>
      <c r="K27" s="21">
        <f>'2. Durchg'!L27</f>
        <v>0</v>
      </c>
      <c r="L27" s="29">
        <f>SUM(J27:K27)</f>
        <v>0</v>
      </c>
    </row>
    <row r="28" spans="1:12" x14ac:dyDescent="0.3">
      <c r="A28" s="53">
        <v>3</v>
      </c>
      <c r="B28" s="28"/>
      <c r="C28" s="20" t="str">
        <f>'1. Durchg'!C28</f>
        <v>A3</v>
      </c>
      <c r="D28" s="21" t="str">
        <f>'1. Durchg'!D28</f>
        <v>va3</v>
      </c>
      <c r="E28" s="22">
        <f>'1. Durchg'!E28</f>
        <v>1930</v>
      </c>
      <c r="F28" s="22" t="str">
        <f>'1. Durchg'!F28</f>
        <v>m</v>
      </c>
      <c r="G28" s="64"/>
      <c r="H28" s="64"/>
      <c r="I28" s="64"/>
      <c r="J28" s="21" t="str">
        <f>IF(G28&lt;&gt;"",SUM(G28:I28),"")</f>
        <v/>
      </c>
      <c r="K28" s="21">
        <f>'2. Durchg'!L28</f>
        <v>0</v>
      </c>
      <c r="L28" s="29">
        <f>SUM(J28:K28)</f>
        <v>0</v>
      </c>
    </row>
    <row r="29" spans="1:12" ht="21" thickBot="1" x14ac:dyDescent="0.35">
      <c r="A29" s="30" t="s">
        <v>22</v>
      </c>
      <c r="B29" s="33"/>
      <c r="C29" s="31" t="str">
        <f>'1. Durchg'!C29</f>
        <v>SC Aerzen IV</v>
      </c>
      <c r="D29" s="31"/>
      <c r="E29" s="32" t="str">
        <f>'1. Durchg'!E29</f>
        <v>Senioren II</v>
      </c>
      <c r="F29" s="32"/>
      <c r="G29" s="33">
        <f>G26+G27+G28</f>
        <v>0</v>
      </c>
      <c r="H29" s="33">
        <f>H26+H27+H28</f>
        <v>0</v>
      </c>
      <c r="I29" s="33">
        <f>I26+I27+I28</f>
        <v>0</v>
      </c>
      <c r="J29" s="34">
        <f>IF(J26="",0,J26)+IF(J27="",0,J27)+IF(J28="",0,J28)</f>
        <v>0</v>
      </c>
      <c r="K29" s="34">
        <f>SUM(K26:K28)</f>
        <v>0</v>
      </c>
      <c r="L29" s="35">
        <f>SUM(J29:K29)</f>
        <v>0</v>
      </c>
    </row>
    <row r="30" spans="1:12" ht="21" thickBot="1" x14ac:dyDescent="0.35">
      <c r="A30" s="5"/>
      <c r="C30" s="5"/>
      <c r="D30" s="5"/>
      <c r="E30" s="45"/>
      <c r="F30" s="45"/>
    </row>
    <row r="31" spans="1:12" ht="21" thickBot="1" x14ac:dyDescent="0.35">
      <c r="A31" s="54" t="s">
        <v>10</v>
      </c>
      <c r="B31" s="16" t="s">
        <v>11</v>
      </c>
      <c r="C31" s="15" t="s">
        <v>12</v>
      </c>
      <c r="D31" s="15" t="s">
        <v>13</v>
      </c>
      <c r="E31" s="16" t="s">
        <v>14</v>
      </c>
      <c r="F31" s="16"/>
      <c r="G31" s="16" t="s">
        <v>15</v>
      </c>
      <c r="H31" s="16" t="s">
        <v>15</v>
      </c>
      <c r="I31" s="16" t="s">
        <v>15</v>
      </c>
      <c r="J31" s="15" t="s">
        <v>16</v>
      </c>
      <c r="K31" s="15" t="s">
        <v>17</v>
      </c>
      <c r="L31" s="17" t="s">
        <v>18</v>
      </c>
    </row>
    <row r="32" spans="1:12" x14ac:dyDescent="0.3">
      <c r="A32" s="52">
        <v>1</v>
      </c>
      <c r="B32" s="23"/>
      <c r="C32" s="36" t="str">
        <f>'1. Durchg'!C32</f>
        <v>Linnemann</v>
      </c>
      <c r="D32" s="24" t="str">
        <f>'1. Durchg'!D32</f>
        <v>Ingrid</v>
      </c>
      <c r="E32" s="22">
        <f>'1. Durchg'!E32</f>
        <v>1964</v>
      </c>
      <c r="F32" s="22" t="str">
        <f>'1. Durchg'!F32</f>
        <v>w</v>
      </c>
      <c r="G32" s="66">
        <v>95</v>
      </c>
      <c r="H32" s="66">
        <v>95</v>
      </c>
      <c r="I32" s="66">
        <v>93</v>
      </c>
      <c r="J32" s="24">
        <f>IF(G32&lt;&gt;"",SUM(G32:I32),"")</f>
        <v>283</v>
      </c>
      <c r="K32" s="24">
        <f>'2. Durchg'!L32</f>
        <v>555</v>
      </c>
      <c r="L32" s="38">
        <f>SUM(J32:K32)</f>
        <v>838</v>
      </c>
    </row>
    <row r="33" spans="1:12" x14ac:dyDescent="0.3">
      <c r="A33" s="53">
        <v>2</v>
      </c>
      <c r="B33" s="28"/>
      <c r="C33" s="20" t="str">
        <f>'1. Durchg'!C33</f>
        <v>Bursie</v>
      </c>
      <c r="D33" s="21" t="str">
        <f>'1. Durchg'!D33</f>
        <v>Frank</v>
      </c>
      <c r="E33" s="22">
        <f>'1. Durchg'!E33</f>
        <v>1960</v>
      </c>
      <c r="F33" s="22" t="str">
        <f>'1. Durchg'!F33</f>
        <v>m</v>
      </c>
      <c r="G33" s="64">
        <v>96</v>
      </c>
      <c r="H33" s="64">
        <v>99</v>
      </c>
      <c r="I33" s="64">
        <v>100</v>
      </c>
      <c r="J33" s="21">
        <f>IF(G33&lt;&gt;"",SUM(G33:I33),"")</f>
        <v>295</v>
      </c>
      <c r="K33" s="21">
        <f>'2. Durchg'!L33</f>
        <v>578</v>
      </c>
      <c r="L33" s="29">
        <f>SUM(J33:K33)</f>
        <v>873</v>
      </c>
    </row>
    <row r="34" spans="1:12" x14ac:dyDescent="0.3">
      <c r="A34" s="53">
        <v>3</v>
      </c>
      <c r="B34" s="28"/>
      <c r="C34" s="20" t="str">
        <f>'1. Durchg'!C34</f>
        <v>Schomacker</v>
      </c>
      <c r="D34" s="21" t="str">
        <f>'1. Durchg'!D34</f>
        <v>Ralf</v>
      </c>
      <c r="E34" s="22">
        <f>'1. Durchg'!E34</f>
        <v>1963</v>
      </c>
      <c r="F34" s="22" t="str">
        <f>'1. Durchg'!F34</f>
        <v>m</v>
      </c>
      <c r="G34" s="64">
        <v>95</v>
      </c>
      <c r="H34" s="64">
        <v>96</v>
      </c>
      <c r="I34" s="64">
        <v>96</v>
      </c>
      <c r="J34" s="21">
        <f>IF(G34&lt;&gt;"",SUM(G34:I34),"")</f>
        <v>287</v>
      </c>
      <c r="K34" s="21">
        <f>'2. Durchg'!L34</f>
        <v>579</v>
      </c>
      <c r="L34" s="29">
        <f>SUM(J34:K34)</f>
        <v>866</v>
      </c>
    </row>
    <row r="35" spans="1:12" x14ac:dyDescent="0.3">
      <c r="A35" s="30" t="s">
        <v>22</v>
      </c>
      <c r="B35" s="33"/>
      <c r="C35" s="31" t="str">
        <f>'1. Durchg'!C35</f>
        <v>Groß Berkel I</v>
      </c>
      <c r="D35" s="31"/>
      <c r="E35" s="32" t="str">
        <f>'1. Durchg'!E35</f>
        <v>Senioren I</v>
      </c>
      <c r="F35" s="32"/>
      <c r="G35" s="33">
        <f>G32+G33+G34</f>
        <v>286</v>
      </c>
      <c r="H35" s="33">
        <f>H32+H33+H34</f>
        <v>290</v>
      </c>
      <c r="I35" s="33">
        <f>I32+I33+I34</f>
        <v>289</v>
      </c>
      <c r="J35" s="34">
        <f>IF(J32="",0,J32)+IF(J33="",0,J33)+IF(J34="",0,J34)</f>
        <v>865</v>
      </c>
      <c r="K35" s="34">
        <f>SUM(K32:K34)</f>
        <v>1712</v>
      </c>
      <c r="L35" s="35">
        <f>SUM(J35:K35)</f>
        <v>2577</v>
      </c>
    </row>
    <row r="37" spans="1:12" x14ac:dyDescent="0.3">
      <c r="A37" s="54" t="s">
        <v>10</v>
      </c>
      <c r="B37" s="16" t="s">
        <v>11</v>
      </c>
      <c r="C37" s="15" t="s">
        <v>12</v>
      </c>
      <c r="D37" s="15" t="s">
        <v>13</v>
      </c>
      <c r="E37" s="16" t="s">
        <v>14</v>
      </c>
      <c r="F37" s="16"/>
      <c r="G37" s="16" t="s">
        <v>15</v>
      </c>
      <c r="H37" s="16" t="s">
        <v>15</v>
      </c>
      <c r="I37" s="16" t="s">
        <v>15</v>
      </c>
      <c r="J37" s="15" t="s">
        <v>16</v>
      </c>
      <c r="K37" s="15" t="s">
        <v>17</v>
      </c>
      <c r="L37" s="17" t="s">
        <v>18</v>
      </c>
    </row>
    <row r="38" spans="1:12" x14ac:dyDescent="0.3">
      <c r="A38" s="52">
        <v>1</v>
      </c>
      <c r="B38" s="23"/>
      <c r="C38" s="36" t="str">
        <f>'1. Durchg'!C38</f>
        <v>Schaper</v>
      </c>
      <c r="D38" s="24" t="str">
        <f>'1. Durchg'!D38</f>
        <v>Heinz</v>
      </c>
      <c r="E38" s="22">
        <f>'1. Durchg'!E38</f>
        <v>1935</v>
      </c>
      <c r="F38" s="22" t="str">
        <f>'1. Durchg'!F38</f>
        <v>m</v>
      </c>
      <c r="G38" s="66">
        <v>87</v>
      </c>
      <c r="H38" s="66">
        <v>92</v>
      </c>
      <c r="I38" s="66">
        <v>94</v>
      </c>
      <c r="J38" s="24">
        <f>IF(G38&lt;&gt;"",SUM(G38:I38),"")</f>
        <v>273</v>
      </c>
      <c r="K38" s="24">
        <f>'2. Durchg'!L38</f>
        <v>551</v>
      </c>
      <c r="L38" s="38">
        <f>SUM(J38:K38)</f>
        <v>824</v>
      </c>
    </row>
    <row r="39" spans="1:12" x14ac:dyDescent="0.3">
      <c r="A39" s="53">
        <v>2</v>
      </c>
      <c r="B39" s="28"/>
      <c r="C39" s="20" t="str">
        <f>'1. Durchg'!C39</f>
        <v>leer1</v>
      </c>
      <c r="D39" s="21">
        <f>'1. Durchg'!D39</f>
        <v>0</v>
      </c>
      <c r="E39" s="22">
        <f>'1. Durchg'!E39</f>
        <v>1930</v>
      </c>
      <c r="F39" s="22" t="str">
        <f>'1. Durchg'!F39</f>
        <v>m</v>
      </c>
      <c r="G39" s="64"/>
      <c r="H39" s="64"/>
      <c r="I39" s="64"/>
      <c r="J39" s="21" t="str">
        <f>IF(G39&lt;&gt;"",SUM(G39:I39),"")</f>
        <v/>
      </c>
      <c r="K39" s="21">
        <f>'2. Durchg'!L39</f>
        <v>0</v>
      </c>
      <c r="L39" s="29">
        <f>SUM(J39:K39)</f>
        <v>0</v>
      </c>
    </row>
    <row r="40" spans="1:12" x14ac:dyDescent="0.3">
      <c r="A40" s="53">
        <v>3</v>
      </c>
      <c r="B40" s="28"/>
      <c r="C40" s="20" t="str">
        <f>'1. Durchg'!C40</f>
        <v>leer2</v>
      </c>
      <c r="D40" s="21">
        <f>'1. Durchg'!D40</f>
        <v>0</v>
      </c>
      <c r="E40" s="22">
        <f>'1. Durchg'!E40</f>
        <v>1930</v>
      </c>
      <c r="F40" s="22" t="str">
        <f>'1. Durchg'!F40</f>
        <v>m</v>
      </c>
      <c r="G40" s="64"/>
      <c r="H40" s="64"/>
      <c r="I40" s="64"/>
      <c r="J40" s="21" t="str">
        <f>IF(G40&lt;&gt;"",SUM(G40:I40),"")</f>
        <v/>
      </c>
      <c r="K40" s="21">
        <f>'2. Durchg'!L40</f>
        <v>0</v>
      </c>
      <c r="L40" s="29">
        <f>SUM(J40:K40)</f>
        <v>0</v>
      </c>
    </row>
    <row r="41" spans="1:12" x14ac:dyDescent="0.3">
      <c r="A41" s="30" t="s">
        <v>22</v>
      </c>
      <c r="B41" s="33"/>
      <c r="C41" s="31" t="str">
        <f>'1. Durchg'!C41</f>
        <v>Groß Berkel  II E</v>
      </c>
      <c r="D41" s="31"/>
      <c r="E41" s="32" t="str">
        <f>'1. Durchg'!E41</f>
        <v>Senioren II</v>
      </c>
      <c r="F41" s="32"/>
      <c r="G41" s="33">
        <f>G38+G39+G40</f>
        <v>87</v>
      </c>
      <c r="H41" s="33">
        <f>H38+H39+H40</f>
        <v>92</v>
      </c>
      <c r="I41" s="33">
        <f>I38+I39+I40</f>
        <v>94</v>
      </c>
      <c r="J41" s="34">
        <f>IF(J38="",0,J38)+IF(J39="",0,J39)+IF(J40="",0,J40)</f>
        <v>273</v>
      </c>
      <c r="K41" s="34">
        <f>SUM(K38:K40)</f>
        <v>551</v>
      </c>
      <c r="L41" s="35">
        <f>SUM(J41:K41)</f>
        <v>824</v>
      </c>
    </row>
    <row r="42" spans="1:12" ht="21" thickBot="1" x14ac:dyDescent="0.35"/>
    <row r="43" spans="1:12" ht="21" thickBot="1" x14ac:dyDescent="0.35">
      <c r="A43" s="54" t="s">
        <v>10</v>
      </c>
      <c r="B43" s="16" t="s">
        <v>11</v>
      </c>
      <c r="C43" s="15" t="s">
        <v>12</v>
      </c>
      <c r="D43" s="15" t="s">
        <v>13</v>
      </c>
      <c r="E43" s="16" t="s">
        <v>14</v>
      </c>
      <c r="F43" s="16"/>
      <c r="G43" s="16" t="s">
        <v>15</v>
      </c>
      <c r="H43" s="16" t="s">
        <v>15</v>
      </c>
      <c r="I43" s="16" t="s">
        <v>15</v>
      </c>
      <c r="J43" s="15" t="s">
        <v>16</v>
      </c>
      <c r="K43" s="15" t="s">
        <v>17</v>
      </c>
      <c r="L43" s="17" t="s">
        <v>18</v>
      </c>
    </row>
    <row r="44" spans="1:12" x14ac:dyDescent="0.3">
      <c r="A44" s="53">
        <v>1</v>
      </c>
      <c r="B44" s="80"/>
      <c r="C44" s="57" t="str">
        <f>'1. Durchg'!C44</f>
        <v>Nauenburg</v>
      </c>
      <c r="D44" s="58" t="str">
        <f>'1. Durchg'!D44</f>
        <v>Harald</v>
      </c>
      <c r="E44" s="22">
        <f>'1. Durchg'!E44</f>
        <v>1957</v>
      </c>
      <c r="F44" s="22" t="str">
        <f>'1. Durchg'!F44</f>
        <v>m</v>
      </c>
      <c r="G44" s="67">
        <v>91</v>
      </c>
      <c r="H44" s="67">
        <v>94</v>
      </c>
      <c r="I44" s="67">
        <v>94</v>
      </c>
      <c r="J44" s="21">
        <f>IF(G44&lt;&gt;"",SUM(G44:I44),"")</f>
        <v>279</v>
      </c>
      <c r="K44" s="21">
        <f>'2. Durchg'!L44</f>
        <v>575</v>
      </c>
      <c r="L44" s="47">
        <f>SUM(J44:K44)</f>
        <v>854</v>
      </c>
    </row>
    <row r="45" spans="1:12" x14ac:dyDescent="0.3">
      <c r="A45" s="53">
        <v>2</v>
      </c>
      <c r="B45" s="80"/>
      <c r="C45" s="21" t="str">
        <f>'1. Durchg'!C45</f>
        <v>Bartling</v>
      </c>
      <c r="D45" s="21" t="str">
        <f>'1. Durchg'!D45</f>
        <v>Walter</v>
      </c>
      <c r="E45" s="22">
        <f>'1. Durchg'!E45</f>
        <v>1948</v>
      </c>
      <c r="F45" s="22" t="str">
        <f>'1. Durchg'!F45</f>
        <v>m</v>
      </c>
      <c r="G45" s="64">
        <v>93</v>
      </c>
      <c r="H45" s="64">
        <v>89</v>
      </c>
      <c r="I45" s="64">
        <v>92</v>
      </c>
      <c r="J45" s="21">
        <f>IF(G45&lt;&gt;"",SUM(G45:I45),"")</f>
        <v>274</v>
      </c>
      <c r="K45" s="21">
        <f>'2. Durchg'!L45</f>
        <v>536</v>
      </c>
      <c r="L45" s="29">
        <f>SUM(J45:K45)</f>
        <v>810</v>
      </c>
    </row>
    <row r="46" spans="1:12" x14ac:dyDescent="0.3">
      <c r="A46" s="53">
        <v>3</v>
      </c>
      <c r="B46" s="80"/>
      <c r="C46" s="21" t="str">
        <f>'1. Durchg'!C46</f>
        <v>Nolte</v>
      </c>
      <c r="D46" s="21" t="str">
        <f>'1. Durchg'!D46</f>
        <v>Susanne</v>
      </c>
      <c r="E46" s="22">
        <f>'1. Durchg'!E46</f>
        <v>1968</v>
      </c>
      <c r="F46" s="22" t="str">
        <f>'1. Durchg'!F46</f>
        <v>w</v>
      </c>
      <c r="G46" s="64">
        <v>80</v>
      </c>
      <c r="H46" s="64">
        <v>89</v>
      </c>
      <c r="I46" s="64">
        <v>91</v>
      </c>
      <c r="J46" s="21">
        <f>IF(G46&lt;&gt;"",SUM(G46:I46),"")</f>
        <v>260</v>
      </c>
      <c r="K46" s="21">
        <f>'2. Durchg'!L46</f>
        <v>562</v>
      </c>
      <c r="L46" s="29">
        <f>SUM(J46:K46)</f>
        <v>822</v>
      </c>
    </row>
    <row r="47" spans="1:12" ht="21" thickBot="1" x14ac:dyDescent="0.35">
      <c r="A47" s="40" t="s">
        <v>22</v>
      </c>
      <c r="B47" s="59"/>
      <c r="C47" s="41" t="str">
        <f>'1. Durchg'!C47</f>
        <v>KKS Klein Berkel I</v>
      </c>
      <c r="D47" s="48"/>
      <c r="E47" s="32" t="str">
        <f>'1. Durchg'!E47</f>
        <v>Senioren I</v>
      </c>
      <c r="F47" s="32"/>
      <c r="G47" s="33">
        <f>G44+G45+G46</f>
        <v>264</v>
      </c>
      <c r="H47" s="33">
        <f>H44+H45+H46</f>
        <v>272</v>
      </c>
      <c r="I47" s="33">
        <f>I44+I45+I46</f>
        <v>277</v>
      </c>
      <c r="J47" s="34">
        <f>IF(J44="",0,J44)+IF(J45="",0,J45)+IF(J46="",0,J46)</f>
        <v>813</v>
      </c>
      <c r="K47" s="34">
        <f>SUM(K44:K46)</f>
        <v>1673</v>
      </c>
      <c r="L47" s="35">
        <f>SUM(J47:K47)</f>
        <v>2486</v>
      </c>
    </row>
    <row r="48" spans="1:12" x14ac:dyDescent="0.3">
      <c r="A48" s="5"/>
      <c r="C48" s="5"/>
      <c r="D48" s="5"/>
      <c r="E48" s="45"/>
      <c r="F48" s="45"/>
    </row>
    <row r="49" spans="1:12" x14ac:dyDescent="0.3">
      <c r="A49" s="54" t="s">
        <v>10</v>
      </c>
      <c r="B49" s="16" t="s">
        <v>11</v>
      </c>
      <c r="C49" s="15" t="s">
        <v>12</v>
      </c>
      <c r="D49" s="15" t="s">
        <v>13</v>
      </c>
      <c r="E49" s="16" t="s">
        <v>14</v>
      </c>
      <c r="F49" s="16"/>
      <c r="G49" s="16" t="s">
        <v>15</v>
      </c>
      <c r="H49" s="16" t="s">
        <v>15</v>
      </c>
      <c r="I49" s="16" t="s">
        <v>15</v>
      </c>
      <c r="J49" s="15" t="s">
        <v>16</v>
      </c>
      <c r="K49" s="15" t="s">
        <v>17</v>
      </c>
      <c r="L49" s="17" t="s">
        <v>18</v>
      </c>
    </row>
    <row r="50" spans="1:12" x14ac:dyDescent="0.3">
      <c r="A50" s="53">
        <v>1</v>
      </c>
      <c r="B50" s="28"/>
      <c r="C50" s="21" t="str">
        <f>'1. Durchg'!C50</f>
        <v>Meyer</v>
      </c>
      <c r="D50" s="21" t="str">
        <f>'1. Durchg'!D50</f>
        <v>Jutta</v>
      </c>
      <c r="E50" s="22">
        <f>'1. Durchg'!E50</f>
        <v>1963</v>
      </c>
      <c r="F50" s="22" t="str">
        <f>'1. Durchg'!F50</f>
        <v>w</v>
      </c>
      <c r="G50" s="64">
        <v>86</v>
      </c>
      <c r="H50" s="64">
        <v>84</v>
      </c>
      <c r="I50" s="64">
        <v>89</v>
      </c>
      <c r="J50" s="21">
        <f>IF(G50&lt;&gt;"",SUM(G50:I50),"")</f>
        <v>259</v>
      </c>
      <c r="K50" s="21">
        <f>'2. Durchg'!L50</f>
        <v>551</v>
      </c>
      <c r="L50" s="47">
        <f>SUM(J50:K50)</f>
        <v>810</v>
      </c>
    </row>
    <row r="51" spans="1:12" x14ac:dyDescent="0.3">
      <c r="A51" s="53">
        <v>2</v>
      </c>
      <c r="B51" s="80"/>
      <c r="C51" s="21" t="str">
        <f>'1. Durchg'!C51</f>
        <v>Meyer</v>
      </c>
      <c r="D51" s="21" t="str">
        <f>'1. Durchg'!D51</f>
        <v>Hans-Jürgen</v>
      </c>
      <c r="E51" s="22">
        <f>'1. Durchg'!E51</f>
        <v>1959</v>
      </c>
      <c r="F51" s="22" t="str">
        <f>'1. Durchg'!F51</f>
        <v>m</v>
      </c>
      <c r="G51" s="64">
        <v>89</v>
      </c>
      <c r="H51" s="64">
        <v>95</v>
      </c>
      <c r="I51" s="64">
        <v>94</v>
      </c>
      <c r="J51" s="21">
        <f>IF(G51&lt;&gt;"",SUM(G51:I51),"")</f>
        <v>278</v>
      </c>
      <c r="K51" s="21">
        <f>'2. Durchg'!L51</f>
        <v>563</v>
      </c>
      <c r="L51" s="29">
        <f>SUM(J51:K51)</f>
        <v>841</v>
      </c>
    </row>
    <row r="52" spans="1:12" x14ac:dyDescent="0.3">
      <c r="A52" s="53">
        <v>3</v>
      </c>
      <c r="B52" s="28"/>
      <c r="C52" s="21" t="str">
        <f>'1. Durchg'!C52</f>
        <v>Troche</v>
      </c>
      <c r="D52" s="21" t="str">
        <f>'1. Durchg'!D52</f>
        <v>Siegfried</v>
      </c>
      <c r="E52" s="22">
        <f>'1. Durchg'!E52</f>
        <v>1941</v>
      </c>
      <c r="F52" s="22" t="str">
        <f>'1. Durchg'!F52</f>
        <v>m</v>
      </c>
      <c r="G52" s="64">
        <v>92</v>
      </c>
      <c r="H52" s="64">
        <v>92</v>
      </c>
      <c r="I52" s="64">
        <v>89</v>
      </c>
      <c r="J52" s="21">
        <f>IF(G52&lt;&gt;"",SUM(G52:I52),"")</f>
        <v>273</v>
      </c>
      <c r="K52" s="21">
        <f>'2. Durchg'!L52</f>
        <v>568</v>
      </c>
      <c r="L52" s="29">
        <f>SUM(J52:K52)</f>
        <v>841</v>
      </c>
    </row>
    <row r="53" spans="1:12" x14ac:dyDescent="0.3">
      <c r="A53" s="40" t="s">
        <v>22</v>
      </c>
      <c r="B53" s="41"/>
      <c r="C53" s="41" t="str">
        <f>'1. Durchg'!C53</f>
        <v>KKS Klein Berkel II</v>
      </c>
      <c r="D53" s="48"/>
      <c r="E53" s="32" t="str">
        <f>'1. Durchg'!E53</f>
        <v>Senioren I</v>
      </c>
      <c r="F53" s="32"/>
      <c r="G53" s="33">
        <f>G50+G51+G52</f>
        <v>267</v>
      </c>
      <c r="H53" s="33">
        <f>H50+H51+H52</f>
        <v>271</v>
      </c>
      <c r="I53" s="33">
        <f>I50+I51+I52</f>
        <v>272</v>
      </c>
      <c r="J53" s="34">
        <f>IF(J50="",0,J50)+IF(J51="",0,J51)+IF(J52="",0,J52)</f>
        <v>810</v>
      </c>
      <c r="K53" s="34">
        <f>SUM(K50:K52)</f>
        <v>1682</v>
      </c>
      <c r="L53" s="35">
        <f>SUM(J53:K53)</f>
        <v>2492</v>
      </c>
    </row>
    <row r="55" spans="1:12" x14ac:dyDescent="0.3">
      <c r="A55" s="54" t="s">
        <v>10</v>
      </c>
      <c r="B55" s="16" t="s">
        <v>11</v>
      </c>
      <c r="C55" s="15" t="s">
        <v>12</v>
      </c>
      <c r="D55" s="15" t="s">
        <v>13</v>
      </c>
      <c r="E55" s="16" t="s">
        <v>14</v>
      </c>
      <c r="F55" s="16"/>
      <c r="G55" s="16" t="s">
        <v>15</v>
      </c>
      <c r="H55" s="16" t="s">
        <v>15</v>
      </c>
      <c r="I55" s="16" t="s">
        <v>15</v>
      </c>
      <c r="J55" s="15" t="s">
        <v>16</v>
      </c>
      <c r="K55" s="15" t="s">
        <v>17</v>
      </c>
      <c r="L55" s="17" t="s">
        <v>18</v>
      </c>
    </row>
    <row r="56" spans="1:12" x14ac:dyDescent="0.3">
      <c r="A56" s="53">
        <v>1</v>
      </c>
      <c r="B56" s="80"/>
      <c r="C56" s="21" t="str">
        <f>'1. Durchg'!C56</f>
        <v>Fischer</v>
      </c>
      <c r="D56" s="21" t="str">
        <f>'1. Durchg'!D56</f>
        <v>Kevin</v>
      </c>
      <c r="E56" s="22">
        <f>'1. Durchg'!E56</f>
        <v>1997</v>
      </c>
      <c r="F56" s="22" t="str">
        <f>'1. Durchg'!F56</f>
        <v>m</v>
      </c>
      <c r="G56" s="64">
        <v>91</v>
      </c>
      <c r="H56" s="64">
        <v>95</v>
      </c>
      <c r="I56" s="64">
        <v>88</v>
      </c>
      <c r="J56" s="21">
        <f>IF(G56&lt;&gt;"",SUM(G56:I56),"")</f>
        <v>274</v>
      </c>
      <c r="K56" s="21">
        <f>'2. Durchg'!L56</f>
        <v>560</v>
      </c>
      <c r="L56" s="47">
        <f>SUM(J56:K56)</f>
        <v>834</v>
      </c>
    </row>
    <row r="57" spans="1:12" x14ac:dyDescent="0.3">
      <c r="A57" s="53">
        <v>2</v>
      </c>
      <c r="B57" s="28"/>
      <c r="C57" s="21" t="str">
        <f>'1. Durchg'!C57</f>
        <v>Gröling</v>
      </c>
      <c r="D57" s="21" t="str">
        <f>'1. Durchg'!D57</f>
        <v>Connor</v>
      </c>
      <c r="E57" s="22">
        <f>'1. Durchg'!E57</f>
        <v>2002</v>
      </c>
      <c r="F57" s="22" t="str">
        <f>'1. Durchg'!F57</f>
        <v>m</v>
      </c>
      <c r="G57" s="64">
        <v>98</v>
      </c>
      <c r="H57" s="64">
        <v>98</v>
      </c>
      <c r="I57" s="64">
        <v>98</v>
      </c>
      <c r="J57" s="21">
        <f>IF(G57&lt;&gt;"",SUM(G57:I57),"")</f>
        <v>294</v>
      </c>
      <c r="K57" s="21">
        <f>'2. Durchg'!L57</f>
        <v>571</v>
      </c>
      <c r="L57" s="29">
        <f>SUM(J57:K57)</f>
        <v>865</v>
      </c>
    </row>
    <row r="58" spans="1:12" x14ac:dyDescent="0.3">
      <c r="A58" s="53">
        <v>3</v>
      </c>
      <c r="B58" s="28"/>
      <c r="C58" s="21" t="str">
        <f>'1. Durchg'!C58</f>
        <v>Jung</v>
      </c>
      <c r="D58" s="21" t="str">
        <f>'1. Durchg'!D58</f>
        <v>Joshua</v>
      </c>
      <c r="E58" s="22">
        <f>'1. Durchg'!E58</f>
        <v>1994</v>
      </c>
      <c r="F58" s="22" t="str">
        <f>'1. Durchg'!F58</f>
        <v>m</v>
      </c>
      <c r="G58" s="64">
        <v>89</v>
      </c>
      <c r="H58" s="64">
        <v>92</v>
      </c>
      <c r="I58" s="64">
        <v>93</v>
      </c>
      <c r="J58" s="21">
        <f>IF(G58&lt;&gt;"",SUM(G58:I58),"")</f>
        <v>274</v>
      </c>
      <c r="K58" s="21">
        <f>'2. Durchg'!L58</f>
        <v>579</v>
      </c>
      <c r="L58" s="29">
        <f>SUM(J58:K58)</f>
        <v>853</v>
      </c>
    </row>
    <row r="59" spans="1:12" x14ac:dyDescent="0.3">
      <c r="A59" s="40" t="s">
        <v>22</v>
      </c>
      <c r="B59" s="41"/>
      <c r="C59" s="41" t="str">
        <f>'1. Durchg'!C59</f>
        <v>KKS Klein Berkel III</v>
      </c>
      <c r="D59" s="48"/>
      <c r="E59" s="32" t="str">
        <f>'1. Durchg'!E59</f>
        <v>Senioren 0</v>
      </c>
      <c r="F59" s="32"/>
      <c r="G59" s="33">
        <f>G56+G57+G58</f>
        <v>278</v>
      </c>
      <c r="H59" s="33">
        <f>H56+H57+H58</f>
        <v>285</v>
      </c>
      <c r="I59" s="33">
        <f>I56+I57+I58</f>
        <v>279</v>
      </c>
      <c r="J59" s="34">
        <f>IF(J56="",0,J56)+IF(J57="",0,J57)+IF(J58="",0,J58)</f>
        <v>842</v>
      </c>
      <c r="K59" s="34">
        <f>SUM(K56:K58)</f>
        <v>1710</v>
      </c>
      <c r="L59" s="35">
        <f>SUM(J59:K59)</f>
        <v>2552</v>
      </c>
    </row>
    <row r="60" spans="1:12" ht="21" thickBot="1" x14ac:dyDescent="0.35">
      <c r="E60" s="44"/>
      <c r="F60" s="44"/>
    </row>
    <row r="61" spans="1:12" ht="21" thickBot="1" x14ac:dyDescent="0.35">
      <c r="A61" s="54" t="s">
        <v>10</v>
      </c>
      <c r="B61" s="16" t="s">
        <v>11</v>
      </c>
      <c r="C61" s="15" t="s">
        <v>12</v>
      </c>
      <c r="D61" s="15" t="s">
        <v>13</v>
      </c>
      <c r="E61" s="16" t="s">
        <v>14</v>
      </c>
      <c r="F61" s="16"/>
      <c r="G61" s="16" t="s">
        <v>15</v>
      </c>
      <c r="H61" s="16" t="s">
        <v>15</v>
      </c>
      <c r="I61" s="16" t="s">
        <v>15</v>
      </c>
      <c r="J61" s="15" t="s">
        <v>16</v>
      </c>
      <c r="K61" s="15" t="s">
        <v>17</v>
      </c>
      <c r="L61" s="17" t="s">
        <v>18</v>
      </c>
    </row>
    <row r="62" spans="1:12" x14ac:dyDescent="0.3">
      <c r="A62" s="53">
        <v>1</v>
      </c>
      <c r="B62" s="80"/>
      <c r="C62" s="21" t="str">
        <f>'1. Durchg'!C62</f>
        <v>Fischer</v>
      </c>
      <c r="D62" s="21" t="str">
        <f>'1. Durchg'!D62</f>
        <v>Tabea</v>
      </c>
      <c r="E62" s="22">
        <f>'1. Durchg'!E62</f>
        <v>2008</v>
      </c>
      <c r="F62" s="22" t="str">
        <f>'1. Durchg'!F62</f>
        <v>w</v>
      </c>
      <c r="G62" s="64">
        <v>95</v>
      </c>
      <c r="H62" s="64">
        <v>89</v>
      </c>
      <c r="I62" s="64">
        <v>88</v>
      </c>
      <c r="J62" s="21">
        <f>IF(G62&lt;&gt;"",SUM(G62:I62),"")</f>
        <v>272</v>
      </c>
      <c r="K62" s="21">
        <f>'2. Durchg'!L62</f>
        <v>547</v>
      </c>
      <c r="L62" s="47">
        <f>SUM(J62:K62)</f>
        <v>819</v>
      </c>
    </row>
    <row r="63" spans="1:12" x14ac:dyDescent="0.3">
      <c r="A63" s="53">
        <v>2</v>
      </c>
      <c r="B63" s="28"/>
      <c r="C63" s="21" t="str">
        <f>'1. Durchg'!C63</f>
        <v>Brüggemann</v>
      </c>
      <c r="D63" s="21" t="str">
        <f>'1. Durchg'!D63</f>
        <v>Anna</v>
      </c>
      <c r="E63" s="22">
        <f>'1. Durchg'!E63</f>
        <v>2009</v>
      </c>
      <c r="F63" s="22" t="str">
        <f>'1. Durchg'!F63</f>
        <v>w</v>
      </c>
      <c r="G63" s="64">
        <v>100</v>
      </c>
      <c r="H63" s="64">
        <v>97</v>
      </c>
      <c r="I63" s="64">
        <v>96</v>
      </c>
      <c r="J63" s="21">
        <f>IF(G63&lt;&gt;"",SUM(G63:I63),"")</f>
        <v>293</v>
      </c>
      <c r="K63" s="21">
        <f>'2. Durchg'!L63</f>
        <v>574</v>
      </c>
      <c r="L63" s="29">
        <f>SUM(J63:K63)</f>
        <v>867</v>
      </c>
    </row>
    <row r="64" spans="1:12" x14ac:dyDescent="0.3">
      <c r="A64" s="53">
        <v>3</v>
      </c>
      <c r="B64" s="28"/>
      <c r="C64" s="21" t="str">
        <f>'1. Durchg'!C64</f>
        <v>Grote</v>
      </c>
      <c r="D64" s="21" t="str">
        <f>'1. Durchg'!D64</f>
        <v>Alina</v>
      </c>
      <c r="E64" s="22">
        <f>'1. Durchg'!E64</f>
        <v>2008</v>
      </c>
      <c r="F64" s="22" t="str">
        <f>'1. Durchg'!F64</f>
        <v>w</v>
      </c>
      <c r="G64" s="64">
        <v>86</v>
      </c>
      <c r="H64" s="64">
        <v>85</v>
      </c>
      <c r="I64" s="64">
        <v>74</v>
      </c>
      <c r="J64" s="21">
        <f>IF(G64&lt;&gt;"",SUM(G64:I64),"")</f>
        <v>245</v>
      </c>
      <c r="K64" s="21">
        <f>'2. Durchg'!L64</f>
        <v>530</v>
      </c>
      <c r="L64" s="29">
        <f>SUM(J64:K64)</f>
        <v>775</v>
      </c>
    </row>
    <row r="65" spans="1:12" ht="21" thickBot="1" x14ac:dyDescent="0.35">
      <c r="A65" s="40" t="s">
        <v>22</v>
      </c>
      <c r="B65" s="41"/>
      <c r="C65" s="41" t="str">
        <f>'1. Durchg'!C65</f>
        <v>KKS Klein Berkel IV</v>
      </c>
      <c r="D65" s="48"/>
      <c r="E65" s="32" t="str">
        <f>'1. Durchg'!E65</f>
        <v>Jugend</v>
      </c>
      <c r="F65" s="32"/>
      <c r="G65" s="33">
        <f>G62+G63+G64</f>
        <v>281</v>
      </c>
      <c r="H65" s="33">
        <f>H62+H63+H64</f>
        <v>271</v>
      </c>
      <c r="I65" s="33">
        <f>I62+I63+I64</f>
        <v>258</v>
      </c>
      <c r="J65" s="34">
        <f>IF(J62="",0,J62)+IF(J63="",0,J63)+IF(J64="",0,J64)</f>
        <v>810</v>
      </c>
      <c r="K65" s="34">
        <f>SUM(K62:K64)</f>
        <v>1651</v>
      </c>
      <c r="L65" s="35">
        <f>SUM(J65:K65)</f>
        <v>2461</v>
      </c>
    </row>
    <row r="66" spans="1:12" ht="21" thickBot="1" x14ac:dyDescent="0.35">
      <c r="E66" s="44"/>
      <c r="F66" s="44"/>
    </row>
    <row r="67" spans="1:12" ht="21" thickBot="1" x14ac:dyDescent="0.35">
      <c r="A67" s="54" t="s">
        <v>10</v>
      </c>
      <c r="B67" s="16" t="s">
        <v>11</v>
      </c>
      <c r="C67" s="15" t="s">
        <v>12</v>
      </c>
      <c r="D67" s="15" t="s">
        <v>13</v>
      </c>
      <c r="E67" s="16" t="s">
        <v>14</v>
      </c>
      <c r="F67" s="16"/>
      <c r="G67" s="16" t="s">
        <v>15</v>
      </c>
      <c r="H67" s="16" t="s">
        <v>15</v>
      </c>
      <c r="I67" s="16" t="s">
        <v>15</v>
      </c>
      <c r="J67" s="15" t="s">
        <v>16</v>
      </c>
      <c r="K67" s="15" t="s">
        <v>17</v>
      </c>
      <c r="L67" s="17" t="s">
        <v>18</v>
      </c>
    </row>
    <row r="68" spans="1:12" x14ac:dyDescent="0.3">
      <c r="A68" s="53">
        <v>1</v>
      </c>
      <c r="B68" s="80"/>
      <c r="C68" s="21" t="str">
        <f>'1. Durchg'!C68</f>
        <v>Brucksch</v>
      </c>
      <c r="D68" s="21" t="str">
        <f>'1. Durchg'!D68</f>
        <v>Jan</v>
      </c>
      <c r="E68" s="22">
        <f>'1. Durchg'!E68</f>
        <v>1996</v>
      </c>
      <c r="F68" s="22" t="str">
        <f>'1. Durchg'!F68</f>
        <v>m</v>
      </c>
      <c r="G68" s="64">
        <v>92</v>
      </c>
      <c r="H68" s="64">
        <v>95</v>
      </c>
      <c r="I68" s="64">
        <v>95</v>
      </c>
      <c r="J68" s="21">
        <f>IF(G68&lt;&gt;"",SUM(G68:I68),"")</f>
        <v>282</v>
      </c>
      <c r="K68" s="21">
        <f>'2. Durchg'!L68</f>
        <v>553</v>
      </c>
      <c r="L68" s="47">
        <f>SUM(J68:K68)</f>
        <v>835</v>
      </c>
    </row>
    <row r="69" spans="1:12" x14ac:dyDescent="0.3">
      <c r="A69" s="53">
        <v>2</v>
      </c>
      <c r="B69" s="28"/>
      <c r="C69" s="21" t="str">
        <f>'1. Durchg'!C69</f>
        <v>Nolte</v>
      </c>
      <c r="D69" s="21" t="str">
        <f>'1. Durchg'!D69</f>
        <v>Alina</v>
      </c>
      <c r="E69" s="22">
        <f>'1. Durchg'!E69</f>
        <v>1999</v>
      </c>
      <c r="F69" s="22" t="str">
        <f>'1. Durchg'!F69</f>
        <v>w</v>
      </c>
      <c r="G69" s="64">
        <v>89</v>
      </c>
      <c r="H69" s="64">
        <v>88</v>
      </c>
      <c r="I69" s="64">
        <v>90</v>
      </c>
      <c r="J69" s="21">
        <f>IF(G69&lt;&gt;"",SUM(G69:I69),"")</f>
        <v>267</v>
      </c>
      <c r="K69" s="21">
        <f>'2. Durchg'!L69</f>
        <v>531</v>
      </c>
      <c r="L69" s="29">
        <f>SUM(J69:K69)</f>
        <v>798</v>
      </c>
    </row>
    <row r="70" spans="1:12" x14ac:dyDescent="0.3">
      <c r="A70" s="53">
        <v>3</v>
      </c>
      <c r="B70" s="28"/>
      <c r="C70" s="21" t="str">
        <f>'1. Durchg'!C70</f>
        <v>Miebs</v>
      </c>
      <c r="D70" s="21" t="str">
        <f>'1. Durchg'!D70</f>
        <v>Maximilian</v>
      </c>
      <c r="E70" s="22">
        <f>'1. Durchg'!E70</f>
        <v>1997</v>
      </c>
      <c r="F70" s="22" t="str">
        <f>'1. Durchg'!F70</f>
        <v>m</v>
      </c>
      <c r="G70" s="64">
        <v>98</v>
      </c>
      <c r="H70" s="64">
        <v>91</v>
      </c>
      <c r="I70" s="64">
        <v>94</v>
      </c>
      <c r="J70" s="21">
        <f>IF(G70&lt;&gt;"",SUM(G70:I70),"")</f>
        <v>283</v>
      </c>
      <c r="K70" s="21">
        <f>'2. Durchg'!L70</f>
        <v>544</v>
      </c>
      <c r="L70" s="29">
        <f>SUM(J70:K70)</f>
        <v>827</v>
      </c>
    </row>
    <row r="71" spans="1:12" ht="21" thickBot="1" x14ac:dyDescent="0.35">
      <c r="A71" s="40" t="s">
        <v>22</v>
      </c>
      <c r="B71" s="41"/>
      <c r="C71" s="41" t="str">
        <f>'1. Durchg'!C71</f>
        <v>KKS Klein Berkel V</v>
      </c>
      <c r="D71" s="48"/>
      <c r="E71" s="32" t="str">
        <f>'1. Durchg'!E71</f>
        <v>Senioren 0</v>
      </c>
      <c r="F71" s="32"/>
      <c r="G71" s="33">
        <f>G68+G69+G70</f>
        <v>279</v>
      </c>
      <c r="H71" s="33">
        <f>H68+H69+H70</f>
        <v>274</v>
      </c>
      <c r="I71" s="33">
        <f>I68+I69+I70</f>
        <v>279</v>
      </c>
      <c r="J71" s="34">
        <f>IF(J68="",0,J68)+IF(J69="",0,J69)+IF(J70="",0,J70)</f>
        <v>832</v>
      </c>
      <c r="K71" s="34">
        <f>SUM(K68:K70)</f>
        <v>1628</v>
      </c>
      <c r="L71" s="35">
        <f>SUM(J71:K71)</f>
        <v>2460</v>
      </c>
    </row>
    <row r="72" spans="1:12" ht="21" thickBot="1" x14ac:dyDescent="0.35">
      <c r="E72" s="44"/>
      <c r="F72" s="44"/>
    </row>
    <row r="73" spans="1:12" ht="21" thickBot="1" x14ac:dyDescent="0.35">
      <c r="A73" s="54" t="s">
        <v>10</v>
      </c>
      <c r="B73" s="16" t="s">
        <v>11</v>
      </c>
      <c r="C73" s="15" t="s">
        <v>12</v>
      </c>
      <c r="D73" s="15" t="s">
        <v>13</v>
      </c>
      <c r="E73" s="16" t="s">
        <v>14</v>
      </c>
      <c r="F73" s="16"/>
      <c r="G73" s="16" t="s">
        <v>15</v>
      </c>
      <c r="H73" s="16" t="s">
        <v>15</v>
      </c>
      <c r="I73" s="16" t="s">
        <v>15</v>
      </c>
      <c r="J73" s="15" t="s">
        <v>16</v>
      </c>
      <c r="K73" s="15" t="s">
        <v>17</v>
      </c>
      <c r="L73" s="17" t="s">
        <v>18</v>
      </c>
    </row>
    <row r="74" spans="1:12" x14ac:dyDescent="0.3">
      <c r="A74" s="53">
        <v>1</v>
      </c>
      <c r="B74" s="80"/>
      <c r="C74" s="21" t="str">
        <f>'1. Durchg'!C74</f>
        <v>Wessel</v>
      </c>
      <c r="D74" s="21" t="str">
        <f>'1. Durchg'!D74</f>
        <v>Ricarda</v>
      </c>
      <c r="E74" s="22">
        <f>'1. Durchg'!E74</f>
        <v>2003</v>
      </c>
      <c r="F74" s="22" t="str">
        <f>'1. Durchg'!F74</f>
        <v>w</v>
      </c>
      <c r="G74" s="64">
        <v>83</v>
      </c>
      <c r="H74" s="64">
        <v>78</v>
      </c>
      <c r="I74" s="64">
        <v>81</v>
      </c>
      <c r="J74" s="21">
        <f>IF(G74&lt;&gt;"",SUM(G74:I74),"")</f>
        <v>242</v>
      </c>
      <c r="K74" s="21">
        <f>'2. Durchg'!L74</f>
        <v>542</v>
      </c>
      <c r="L74" s="47">
        <f>SUM(J74:K74)</f>
        <v>784</v>
      </c>
    </row>
    <row r="75" spans="1:12" x14ac:dyDescent="0.3">
      <c r="A75" s="53">
        <v>2</v>
      </c>
      <c r="B75" s="28"/>
      <c r="C75" s="21" t="str">
        <f>'1. Durchg'!C75</f>
        <v>Venten</v>
      </c>
      <c r="D75" s="21" t="str">
        <f>'1. Durchg'!D75</f>
        <v>Marie</v>
      </c>
      <c r="E75" s="22">
        <f>'1. Durchg'!E75</f>
        <v>2004</v>
      </c>
      <c r="F75" s="22" t="str">
        <f>'1. Durchg'!F75</f>
        <v>w</v>
      </c>
      <c r="G75" s="64">
        <v>89</v>
      </c>
      <c r="H75" s="64">
        <v>91</v>
      </c>
      <c r="I75" s="64">
        <v>88</v>
      </c>
      <c r="J75" s="21">
        <f>IF(G75&lt;&gt;"",SUM(G75:I75),"")</f>
        <v>268</v>
      </c>
      <c r="K75" s="21">
        <f>'2. Durchg'!L75</f>
        <v>545</v>
      </c>
      <c r="L75" s="29">
        <f>SUM(J75:K75)</f>
        <v>813</v>
      </c>
    </row>
    <row r="76" spans="1:12" x14ac:dyDescent="0.3">
      <c r="A76" s="53">
        <v>3</v>
      </c>
      <c r="B76" s="28"/>
      <c r="C76" s="21" t="str">
        <f>'1. Durchg'!C76</f>
        <v>leer4</v>
      </c>
      <c r="D76" s="21">
        <f>'1. Durchg'!D76</f>
        <v>0</v>
      </c>
      <c r="E76" s="22">
        <f>'1. Durchg'!E76</f>
        <v>0</v>
      </c>
      <c r="F76" s="22" t="str">
        <f>'1. Durchg'!F76</f>
        <v>w</v>
      </c>
      <c r="G76" s="64"/>
      <c r="H76" s="64"/>
      <c r="I76" s="64"/>
      <c r="J76" s="21" t="str">
        <f>IF(G76&lt;&gt;"",SUM(G76:I76),"")</f>
        <v/>
      </c>
      <c r="K76" s="21">
        <f>'2. Durchg'!L76</f>
        <v>0</v>
      </c>
      <c r="L76" s="29">
        <f>SUM(J76:K76)</f>
        <v>0</v>
      </c>
    </row>
    <row r="77" spans="1:12" ht="21" thickBot="1" x14ac:dyDescent="0.35">
      <c r="A77" s="40" t="s">
        <v>22</v>
      </c>
      <c r="B77" s="41"/>
      <c r="C77" s="41" t="str">
        <f>'1. Durchg'!C77</f>
        <v>KKS Klein Berkel VI E</v>
      </c>
      <c r="D77" s="48"/>
      <c r="E77" s="32" t="str">
        <f>'1. Durchg'!E77</f>
        <v>Senioren 0</v>
      </c>
      <c r="F77" s="32"/>
      <c r="G77" s="33">
        <f>G74+G75+G76</f>
        <v>172</v>
      </c>
      <c r="H77" s="33">
        <f>H74+H75+H76</f>
        <v>169</v>
      </c>
      <c r="I77" s="33">
        <f>I74+I75+I76</f>
        <v>169</v>
      </c>
      <c r="J77" s="34">
        <f>IF(J74="",0,J74)+IF(J75="",0,J75)+IF(J76="",0,J76)</f>
        <v>510</v>
      </c>
      <c r="K77" s="34">
        <f>SUM(K74:K76)</f>
        <v>1087</v>
      </c>
      <c r="L77" s="35">
        <f>SUM(J77:K77)</f>
        <v>1597</v>
      </c>
    </row>
    <row r="78" spans="1:12" ht="21" thickBot="1" x14ac:dyDescent="0.35">
      <c r="E78" s="44"/>
      <c r="F78" s="44"/>
    </row>
    <row r="79" spans="1:12" ht="21" thickBot="1" x14ac:dyDescent="0.35">
      <c r="A79" s="54" t="s">
        <v>10</v>
      </c>
      <c r="B79" s="16" t="s">
        <v>11</v>
      </c>
      <c r="C79" s="15" t="s">
        <v>12</v>
      </c>
      <c r="D79" s="15" t="s">
        <v>13</v>
      </c>
      <c r="E79" s="16" t="s">
        <v>14</v>
      </c>
      <c r="F79" s="16"/>
      <c r="G79" s="16" t="s">
        <v>15</v>
      </c>
      <c r="H79" s="16" t="s">
        <v>15</v>
      </c>
      <c r="I79" s="16" t="s">
        <v>15</v>
      </c>
      <c r="J79" s="15" t="s">
        <v>16</v>
      </c>
      <c r="K79" s="15" t="s">
        <v>17</v>
      </c>
      <c r="L79" s="17" t="s">
        <v>18</v>
      </c>
    </row>
    <row r="80" spans="1:12" x14ac:dyDescent="0.3">
      <c r="A80" s="52">
        <v>1</v>
      </c>
      <c r="B80" s="23"/>
      <c r="C80" s="36" t="str">
        <f>'1. Durchg'!C80</f>
        <v>Fricke</v>
      </c>
      <c r="D80" s="24" t="str">
        <f>'1. Durchg'!D80</f>
        <v>Heike</v>
      </c>
      <c r="E80" s="22">
        <f>'1. Durchg'!E80</f>
        <v>1957</v>
      </c>
      <c r="F80" s="22" t="str">
        <f>'1. Durchg'!F80</f>
        <v>w</v>
      </c>
      <c r="G80" s="66">
        <v>87</v>
      </c>
      <c r="H80" s="66">
        <v>82</v>
      </c>
      <c r="I80" s="66">
        <v>88</v>
      </c>
      <c r="J80" s="24">
        <f>IF(G80&lt;&gt;"",SUM(G80:I80),"")</f>
        <v>257</v>
      </c>
      <c r="K80" s="24">
        <f>'2. Durchg'!L80</f>
        <v>546</v>
      </c>
      <c r="L80" s="38">
        <f>SUM(J80:K80)</f>
        <v>803</v>
      </c>
    </row>
    <row r="81" spans="1:12" x14ac:dyDescent="0.3">
      <c r="A81" s="53">
        <v>2</v>
      </c>
      <c r="B81" s="28"/>
      <c r="C81" s="20" t="str">
        <f>'1. Durchg'!C81</f>
        <v>Reese</v>
      </c>
      <c r="D81" s="21" t="str">
        <f>'1. Durchg'!D81</f>
        <v>Barbara</v>
      </c>
      <c r="E81" s="22">
        <f>'1. Durchg'!E81</f>
        <v>1954</v>
      </c>
      <c r="F81" s="22" t="str">
        <f>'1. Durchg'!F81</f>
        <v>w</v>
      </c>
      <c r="G81" s="64">
        <v>93</v>
      </c>
      <c r="H81" s="64">
        <v>96</v>
      </c>
      <c r="I81" s="64">
        <v>92</v>
      </c>
      <c r="J81" s="21">
        <f>IF(G81&lt;&gt;"",SUM(G81:I81),"")</f>
        <v>281</v>
      </c>
      <c r="K81" s="24">
        <f>'2. Durchg'!L81</f>
        <v>572</v>
      </c>
      <c r="L81" s="29">
        <f>SUM(J81:K81)</f>
        <v>853</v>
      </c>
    </row>
    <row r="82" spans="1:12" x14ac:dyDescent="0.3">
      <c r="A82" s="53">
        <v>3</v>
      </c>
      <c r="B82" s="28"/>
      <c r="C82" s="20" t="str">
        <f>'1. Durchg'!C82</f>
        <v>Reese</v>
      </c>
      <c r="D82" s="21" t="str">
        <f>'1. Durchg'!D82</f>
        <v>Reinhardt</v>
      </c>
      <c r="E82" s="22">
        <f>'1. Durchg'!E82</f>
        <v>1951</v>
      </c>
      <c r="F82" s="22" t="str">
        <f>'1. Durchg'!F82</f>
        <v>m</v>
      </c>
      <c r="G82" s="64">
        <v>89</v>
      </c>
      <c r="H82" s="64">
        <v>95</v>
      </c>
      <c r="I82" s="64">
        <v>96</v>
      </c>
      <c r="J82" s="21">
        <f>IF(G82&lt;&gt;"",SUM(G82:I82),"")</f>
        <v>280</v>
      </c>
      <c r="K82" s="24">
        <f>'2. Durchg'!L82</f>
        <v>574</v>
      </c>
      <c r="L82" s="29">
        <f>SUM(J82:K82)</f>
        <v>854</v>
      </c>
    </row>
    <row r="83" spans="1:12" x14ac:dyDescent="0.3">
      <c r="A83" s="30" t="s">
        <v>22</v>
      </c>
      <c r="B83" s="31"/>
      <c r="C83" s="31" t="str">
        <f>'1. Durchg'!C83</f>
        <v>Gellersen I</v>
      </c>
      <c r="D83" s="31"/>
      <c r="E83" s="32" t="str">
        <f>'1. Durchg'!E83</f>
        <v>Senioren II</v>
      </c>
      <c r="F83" s="32"/>
      <c r="G83" s="33">
        <f>G80+G81+G82</f>
        <v>269</v>
      </c>
      <c r="H83" s="33">
        <f>H80+H81+H82</f>
        <v>273</v>
      </c>
      <c r="I83" s="33">
        <f>I80+I81+I82</f>
        <v>276</v>
      </c>
      <c r="J83" s="34">
        <f>IF(J80="",0,J80)+IF(J81="",0,J81)+IF(J82="",0,J82)</f>
        <v>818</v>
      </c>
      <c r="K83" s="34">
        <f>SUM(K80:K82)</f>
        <v>1692</v>
      </c>
      <c r="L83" s="35">
        <f>SUM(J83:K83)</f>
        <v>2510</v>
      </c>
    </row>
    <row r="84" spans="1:12" x14ac:dyDescent="0.3">
      <c r="A84" s="5"/>
      <c r="B84" s="5"/>
      <c r="C84" s="5"/>
      <c r="D84" s="5"/>
    </row>
    <row r="85" spans="1:12" x14ac:dyDescent="0.3">
      <c r="A85" s="54" t="s">
        <v>10</v>
      </c>
      <c r="B85" s="16" t="s">
        <v>11</v>
      </c>
      <c r="C85" s="15" t="s">
        <v>12</v>
      </c>
      <c r="D85" s="15" t="s">
        <v>13</v>
      </c>
      <c r="E85" s="16" t="s">
        <v>14</v>
      </c>
      <c r="F85" s="16"/>
      <c r="G85" s="16" t="s">
        <v>15</v>
      </c>
      <c r="H85" s="16" t="s">
        <v>15</v>
      </c>
      <c r="I85" s="16" t="s">
        <v>15</v>
      </c>
      <c r="J85" s="15" t="s">
        <v>16</v>
      </c>
      <c r="K85" s="15" t="s">
        <v>17</v>
      </c>
      <c r="L85" s="17" t="s">
        <v>18</v>
      </c>
    </row>
    <row r="86" spans="1:12" x14ac:dyDescent="0.3">
      <c r="A86" s="52">
        <v>1</v>
      </c>
      <c r="B86" s="23"/>
      <c r="C86" s="36" t="str">
        <f>'1. Durchg'!C86</f>
        <v>Möhlenbein</v>
      </c>
      <c r="D86" s="24" t="str">
        <f>'1. Durchg'!D86</f>
        <v>Hermann</v>
      </c>
      <c r="E86" s="22">
        <f>'1. Durchg'!E86</f>
        <v>1956</v>
      </c>
      <c r="F86" s="22" t="str">
        <f>'1. Durchg'!F86</f>
        <v>m</v>
      </c>
      <c r="G86" s="66">
        <v>97</v>
      </c>
      <c r="H86" s="66">
        <v>95</v>
      </c>
      <c r="I86" s="66">
        <v>95</v>
      </c>
      <c r="J86" s="24">
        <f>IF(G86&lt;&gt;"",SUM(G86:I86),"")</f>
        <v>287</v>
      </c>
      <c r="K86" s="24">
        <f>'2. Durchg'!L86</f>
        <v>578</v>
      </c>
      <c r="L86" s="38">
        <f>SUM(J86:K86)</f>
        <v>865</v>
      </c>
    </row>
    <row r="87" spans="1:12" x14ac:dyDescent="0.3">
      <c r="A87" s="53">
        <v>2</v>
      </c>
      <c r="B87" s="28"/>
      <c r="C87" s="20" t="str">
        <f>'1. Durchg'!C87</f>
        <v>Fricke</v>
      </c>
      <c r="D87" s="21" t="str">
        <f>'1. Durchg'!D87</f>
        <v>Gerd</v>
      </c>
      <c r="E87" s="22">
        <f>'1. Durchg'!E87</f>
        <v>1956</v>
      </c>
      <c r="F87" s="22" t="str">
        <f>'1. Durchg'!F87</f>
        <v>m</v>
      </c>
      <c r="G87" s="64">
        <v>96</v>
      </c>
      <c r="H87" s="64">
        <v>92</v>
      </c>
      <c r="I87" s="64">
        <v>96</v>
      </c>
      <c r="J87" s="21">
        <f>IF(G87&lt;&gt;"",SUM(G87:I87),"")</f>
        <v>284</v>
      </c>
      <c r="K87" s="21">
        <f>'2. Durchg'!L87</f>
        <v>576</v>
      </c>
      <c r="L87" s="29">
        <f>SUM(J87:K87)</f>
        <v>860</v>
      </c>
    </row>
    <row r="88" spans="1:12" x14ac:dyDescent="0.3">
      <c r="A88" s="53">
        <v>3</v>
      </c>
      <c r="B88" s="28"/>
      <c r="C88" s="20" t="str">
        <f>'1. Durchg'!C88</f>
        <v>Dieckmann</v>
      </c>
      <c r="D88" s="21" t="str">
        <f>'1. Durchg'!D88</f>
        <v>Friedel</v>
      </c>
      <c r="E88" s="22">
        <f>'1. Durchg'!E88</f>
        <v>1947</v>
      </c>
      <c r="F88" s="22" t="str">
        <f>'1. Durchg'!F88</f>
        <v>m</v>
      </c>
      <c r="G88" s="64">
        <v>94</v>
      </c>
      <c r="H88" s="64">
        <v>94</v>
      </c>
      <c r="I88" s="64">
        <v>90</v>
      </c>
      <c r="J88" s="21">
        <f>IF(G88&lt;&gt;"",SUM(G88:I88),"")</f>
        <v>278</v>
      </c>
      <c r="K88" s="21">
        <f>'2. Durchg'!L88</f>
        <v>569</v>
      </c>
      <c r="L88" s="29">
        <f>SUM(J88:K88)</f>
        <v>847</v>
      </c>
    </row>
    <row r="89" spans="1:12" x14ac:dyDescent="0.3">
      <c r="A89" s="30" t="s">
        <v>22</v>
      </c>
      <c r="B89" s="33"/>
      <c r="C89" s="31" t="str">
        <f>'1. Durchg'!C89</f>
        <v>Gellersen II</v>
      </c>
      <c r="D89" s="31"/>
      <c r="E89" s="32" t="str">
        <f>'1. Durchg'!E89</f>
        <v>Senioren II</v>
      </c>
      <c r="F89" s="32"/>
      <c r="G89" s="33">
        <f>G86+G87+G88</f>
        <v>287</v>
      </c>
      <c r="H89" s="33">
        <f>H86+H87+H88</f>
        <v>281</v>
      </c>
      <c r="I89" s="33">
        <f>I86+I87+I88</f>
        <v>281</v>
      </c>
      <c r="J89" s="34">
        <f>IF(J86="",0,J86)+IF(J87="",0,J87)+IF(J88="",0,J88)</f>
        <v>849</v>
      </c>
      <c r="K89" s="34">
        <f>SUM(K86:K88)</f>
        <v>1723</v>
      </c>
      <c r="L89" s="35">
        <f>SUM(J89:K89)</f>
        <v>2572</v>
      </c>
    </row>
    <row r="91" spans="1:12" x14ac:dyDescent="0.3">
      <c r="A91" s="54" t="s">
        <v>10</v>
      </c>
      <c r="B91" s="16" t="s">
        <v>11</v>
      </c>
      <c r="C91" s="15" t="s">
        <v>12</v>
      </c>
      <c r="D91" s="15" t="s">
        <v>13</v>
      </c>
      <c r="E91" s="16" t="s">
        <v>14</v>
      </c>
      <c r="F91" s="16"/>
      <c r="G91" s="16" t="s">
        <v>15</v>
      </c>
      <c r="H91" s="16" t="s">
        <v>15</v>
      </c>
      <c r="I91" s="16" t="s">
        <v>15</v>
      </c>
      <c r="J91" s="15" t="s">
        <v>16</v>
      </c>
      <c r="K91" s="15" t="s">
        <v>17</v>
      </c>
      <c r="L91" s="17" t="s">
        <v>18</v>
      </c>
    </row>
    <row r="92" spans="1:12" x14ac:dyDescent="0.3">
      <c r="A92" s="52">
        <v>1</v>
      </c>
      <c r="B92" s="23"/>
      <c r="C92" s="36" t="str">
        <f>'1. Durchg'!C92</f>
        <v>Weigel</v>
      </c>
      <c r="D92" s="24" t="str">
        <f>'1. Durchg'!D92</f>
        <v>Malte</v>
      </c>
      <c r="E92" s="22">
        <f>'1. Durchg'!E92</f>
        <v>1999</v>
      </c>
      <c r="F92" s="22" t="str">
        <f>'1. Durchg'!F92</f>
        <v>m</v>
      </c>
      <c r="G92" s="66">
        <v>92</v>
      </c>
      <c r="H92" s="66">
        <v>94</v>
      </c>
      <c r="I92" s="66">
        <v>90</v>
      </c>
      <c r="J92" s="24">
        <f>IF(G92&lt;&gt;"",SUM(G92:I92),"")</f>
        <v>276</v>
      </c>
      <c r="K92" s="24">
        <f>'2. Durchg'!L92</f>
        <v>555</v>
      </c>
      <c r="L92" s="38">
        <f>SUM(J92:K92)</f>
        <v>831</v>
      </c>
    </row>
    <row r="93" spans="1:12" x14ac:dyDescent="0.3">
      <c r="A93" s="53">
        <v>2</v>
      </c>
      <c r="B93" s="28"/>
      <c r="C93" s="20" t="str">
        <f>'1. Durchg'!C93</f>
        <v>Querbach</v>
      </c>
      <c r="D93" s="21" t="str">
        <f>'1. Durchg'!D93</f>
        <v>Linus</v>
      </c>
      <c r="E93" s="22">
        <f>'1. Durchg'!E93</f>
        <v>2004</v>
      </c>
      <c r="F93" s="22" t="str">
        <f>'1. Durchg'!F93</f>
        <v>m</v>
      </c>
      <c r="G93" s="64">
        <v>97</v>
      </c>
      <c r="H93" s="64">
        <v>99</v>
      </c>
      <c r="I93" s="64">
        <v>95</v>
      </c>
      <c r="J93" s="21">
        <f>IF(G93&lt;&gt;"",SUM(G93:I93),"")</f>
        <v>291</v>
      </c>
      <c r="K93" s="21">
        <f>'2. Durchg'!L93</f>
        <v>580</v>
      </c>
      <c r="L93" s="29">
        <f>SUM(J93:K93)</f>
        <v>871</v>
      </c>
    </row>
    <row r="94" spans="1:12" x14ac:dyDescent="0.3">
      <c r="A94" s="53">
        <v>3</v>
      </c>
      <c r="B94" s="28"/>
      <c r="C94" s="20" t="str">
        <f>'1. Durchg'!C94</f>
        <v>Krafft</v>
      </c>
      <c r="D94" s="21" t="str">
        <f>'1. Durchg'!D94</f>
        <v>Marvin</v>
      </c>
      <c r="E94" s="22">
        <f>'1. Durchg'!E94</f>
        <v>2003</v>
      </c>
      <c r="F94" s="22" t="str">
        <f>'1. Durchg'!F94</f>
        <v>m</v>
      </c>
      <c r="G94" s="79">
        <v>94</v>
      </c>
      <c r="H94" s="79">
        <v>98</v>
      </c>
      <c r="I94" s="79">
        <v>99</v>
      </c>
      <c r="J94" s="21">
        <f>IF(G94&lt;&gt;"",SUM(G94:I94),"")</f>
        <v>291</v>
      </c>
      <c r="K94" s="21">
        <f>'2. Durchg'!L94</f>
        <v>571</v>
      </c>
      <c r="L94" s="29">
        <f>SUM(J94:K94)</f>
        <v>862</v>
      </c>
    </row>
    <row r="95" spans="1:12" ht="21" thickBot="1" x14ac:dyDescent="0.35">
      <c r="A95" s="30" t="s">
        <v>22</v>
      </c>
      <c r="B95" s="31"/>
      <c r="C95" s="31" t="str">
        <f>'1. Durchg'!C95</f>
        <v>Gellersen III</v>
      </c>
      <c r="D95" s="31"/>
      <c r="E95" s="32" t="str">
        <f>'1. Durchg'!E95</f>
        <v>Senioren 0</v>
      </c>
      <c r="F95" s="32"/>
      <c r="G95" s="33">
        <f>G92+G93+G94</f>
        <v>283</v>
      </c>
      <c r="H95" s="33">
        <f>H92+H93+H94</f>
        <v>291</v>
      </c>
      <c r="I95" s="33">
        <f>I92+I93+I94</f>
        <v>284</v>
      </c>
      <c r="J95" s="34">
        <f>IF(J92="",0,J92)+IF(J93="",0,J93)+IF(J94="",0,J94)</f>
        <v>858</v>
      </c>
      <c r="K95" s="34">
        <f>SUM(K92:K94)</f>
        <v>1706</v>
      </c>
      <c r="L95" s="35">
        <f>SUM(J95:K95)</f>
        <v>2564</v>
      </c>
    </row>
    <row r="96" spans="1:12" ht="21" thickBot="1" x14ac:dyDescent="0.35"/>
    <row r="97" spans="1:12" ht="21" thickBot="1" x14ac:dyDescent="0.35">
      <c r="A97" s="54" t="s">
        <v>10</v>
      </c>
      <c r="B97" s="16" t="s">
        <v>11</v>
      </c>
      <c r="C97" s="15" t="s">
        <v>12</v>
      </c>
      <c r="D97" s="15" t="s">
        <v>13</v>
      </c>
      <c r="E97" s="16" t="s">
        <v>14</v>
      </c>
      <c r="F97" s="16"/>
      <c r="G97" s="16" t="s">
        <v>15</v>
      </c>
      <c r="H97" s="16" t="s">
        <v>15</v>
      </c>
      <c r="I97" s="16" t="s">
        <v>15</v>
      </c>
      <c r="J97" s="15" t="s">
        <v>16</v>
      </c>
      <c r="K97" s="15" t="s">
        <v>17</v>
      </c>
      <c r="L97" s="17" t="s">
        <v>18</v>
      </c>
    </row>
    <row r="98" spans="1:12" x14ac:dyDescent="0.3">
      <c r="A98" s="52">
        <v>1</v>
      </c>
      <c r="B98" s="23"/>
      <c r="C98" s="36" t="str">
        <f>'1. Durchg'!C98</f>
        <v>Zalewski</v>
      </c>
      <c r="D98" s="24" t="str">
        <f>'1. Durchg'!D98</f>
        <v>Jona</v>
      </c>
      <c r="E98" s="22">
        <f>'1. Durchg'!E98</f>
        <v>2001</v>
      </c>
      <c r="F98" s="22" t="str">
        <f>'1. Durchg'!F98</f>
        <v>w</v>
      </c>
      <c r="G98" s="66">
        <v>89</v>
      </c>
      <c r="H98" s="66">
        <v>89</v>
      </c>
      <c r="I98" s="66">
        <v>88</v>
      </c>
      <c r="J98" s="24">
        <f>IF(G98&lt;&gt;"",SUM(G98:I98),"")</f>
        <v>266</v>
      </c>
      <c r="K98" s="24">
        <f>'2. Durchg'!L98</f>
        <v>558</v>
      </c>
      <c r="L98" s="38">
        <f>SUM(J98:K98)</f>
        <v>824</v>
      </c>
    </row>
    <row r="99" spans="1:12" x14ac:dyDescent="0.3">
      <c r="A99" s="53">
        <v>2</v>
      </c>
      <c r="B99" s="28"/>
      <c r="C99" s="20" t="str">
        <f>'1. Durchg'!C99</f>
        <v>Zalewski</v>
      </c>
      <c r="D99" s="21" t="str">
        <f>'1. Durchg'!D99</f>
        <v>Meike</v>
      </c>
      <c r="E99" s="22">
        <f>'1. Durchg'!E99</f>
        <v>1972</v>
      </c>
      <c r="F99" s="22" t="str">
        <f>'1. Durchg'!F99</f>
        <v>w</v>
      </c>
      <c r="G99" s="64">
        <v>81</v>
      </c>
      <c r="H99" s="64">
        <v>74</v>
      </c>
      <c r="I99" s="64">
        <v>94</v>
      </c>
      <c r="J99" s="21">
        <f>IF(G99&lt;&gt;"",SUM(G99:I99),"")</f>
        <v>249</v>
      </c>
      <c r="K99" s="21">
        <f>'2. Durchg'!L99</f>
        <v>568</v>
      </c>
      <c r="L99" s="29">
        <f>SUM(J99:K99)</f>
        <v>817</v>
      </c>
    </row>
    <row r="100" spans="1:12" x14ac:dyDescent="0.3">
      <c r="A100" s="53">
        <v>3</v>
      </c>
      <c r="B100" s="28"/>
      <c r="C100" s="20" t="str">
        <f>'1. Durchg'!C100</f>
        <v>Büchner</v>
      </c>
      <c r="D100" s="21" t="str">
        <f>'1. Durchg'!D100</f>
        <v>Yvonne</v>
      </c>
      <c r="E100" s="22">
        <f>'1. Durchg'!E100</f>
        <v>1978</v>
      </c>
      <c r="F100" s="22" t="str">
        <f>'1. Durchg'!F100</f>
        <v>w</v>
      </c>
      <c r="G100" s="64">
        <v>93</v>
      </c>
      <c r="H100" s="64">
        <v>97</v>
      </c>
      <c r="I100" s="64">
        <v>92</v>
      </c>
      <c r="J100" s="21">
        <f>IF(G100&lt;&gt;"",SUM(G100:I100),"")</f>
        <v>282</v>
      </c>
      <c r="K100" s="21">
        <f>'2. Durchg'!L100</f>
        <v>562</v>
      </c>
      <c r="L100" s="29">
        <f>SUM(J100:K100)</f>
        <v>844</v>
      </c>
    </row>
    <row r="101" spans="1:12" ht="21" thickBot="1" x14ac:dyDescent="0.35">
      <c r="A101" s="30" t="s">
        <v>22</v>
      </c>
      <c r="B101" s="31"/>
      <c r="C101" s="31" t="str">
        <f>'1. Durchg'!C101</f>
        <v>Gellersen IV</v>
      </c>
      <c r="D101" s="31"/>
      <c r="E101" s="32" t="str">
        <f>'1. Durchg'!E101</f>
        <v>Senioren 0</v>
      </c>
      <c r="F101" s="32"/>
      <c r="G101" s="33">
        <f>G98+G99+G100</f>
        <v>263</v>
      </c>
      <c r="H101" s="33">
        <f>H98+H99+H100</f>
        <v>260</v>
      </c>
      <c r="I101" s="33">
        <f>I98+I99+I100</f>
        <v>274</v>
      </c>
      <c r="J101" s="34">
        <f>IF(J98="",0,J98)+IF(J99="",0,J99)+IF(J100="",0,J100)</f>
        <v>797</v>
      </c>
      <c r="K101" s="34">
        <f>SUM(K98:K100)</f>
        <v>1688</v>
      </c>
      <c r="L101" s="35">
        <f>SUM(J101:K101)</f>
        <v>2485</v>
      </c>
    </row>
    <row r="102" spans="1:12" ht="21" thickBot="1" x14ac:dyDescent="0.35"/>
    <row r="103" spans="1:12" ht="21" thickBot="1" x14ac:dyDescent="0.35">
      <c r="A103" s="54" t="s">
        <v>10</v>
      </c>
      <c r="B103" s="16" t="s">
        <v>11</v>
      </c>
      <c r="C103" s="15" t="s">
        <v>12</v>
      </c>
      <c r="D103" s="15" t="s">
        <v>13</v>
      </c>
      <c r="E103" s="16" t="s">
        <v>14</v>
      </c>
      <c r="F103" s="16"/>
      <c r="G103" s="16" t="s">
        <v>15</v>
      </c>
      <c r="H103" s="16" t="s">
        <v>15</v>
      </c>
      <c r="I103" s="16" t="s">
        <v>15</v>
      </c>
      <c r="J103" s="15" t="s">
        <v>16</v>
      </c>
      <c r="K103" s="15" t="s">
        <v>17</v>
      </c>
      <c r="L103" s="17" t="s">
        <v>18</v>
      </c>
    </row>
    <row r="104" spans="1:12" x14ac:dyDescent="0.3">
      <c r="A104" s="52">
        <v>1</v>
      </c>
      <c r="B104" s="23"/>
      <c r="C104" s="36" t="str">
        <f>'1. Durchg'!C104</f>
        <v>Zalewski</v>
      </c>
      <c r="D104" s="24" t="str">
        <f>'1. Durchg'!D104</f>
        <v>Doro</v>
      </c>
      <c r="E104" s="22">
        <f>'1. Durchg'!E104</f>
        <v>2005</v>
      </c>
      <c r="F104" s="22" t="str">
        <f>'1. Durchg'!F104</f>
        <v>w</v>
      </c>
      <c r="G104" s="66">
        <v>83</v>
      </c>
      <c r="H104" s="66">
        <v>93</v>
      </c>
      <c r="I104" s="66">
        <v>95</v>
      </c>
      <c r="J104" s="24">
        <f>IF(G104&lt;&gt;"",SUM(G104:I104),"")</f>
        <v>271</v>
      </c>
      <c r="K104" s="24">
        <f>'2. Durchg'!L104</f>
        <v>521</v>
      </c>
      <c r="L104" s="38">
        <f>SUM(J104:K104)</f>
        <v>792</v>
      </c>
    </row>
    <row r="105" spans="1:12" x14ac:dyDescent="0.3">
      <c r="A105" s="53">
        <v>2</v>
      </c>
      <c r="B105" s="28"/>
      <c r="C105" s="20" t="str">
        <f>'1. Durchg'!C105</f>
        <v>Cara</v>
      </c>
      <c r="D105" s="21" t="str">
        <f>'1. Durchg'!D105</f>
        <v>Lieske</v>
      </c>
      <c r="E105" s="22">
        <f>'1. Durchg'!E105</f>
        <v>2003</v>
      </c>
      <c r="F105" s="22" t="str">
        <f>'1. Durchg'!F105</f>
        <v>w</v>
      </c>
      <c r="G105" s="79">
        <v>90</v>
      </c>
      <c r="H105" s="79">
        <v>87</v>
      </c>
      <c r="I105" s="79">
        <v>90</v>
      </c>
      <c r="J105" s="21">
        <f>IF(G105&lt;&gt;"",SUM(G105:I105),"")</f>
        <v>267</v>
      </c>
      <c r="K105" s="21">
        <f>'2. Durchg'!L105</f>
        <v>546</v>
      </c>
      <c r="L105" s="29">
        <f>SUM(J105:K105)</f>
        <v>813</v>
      </c>
    </row>
    <row r="106" spans="1:12" x14ac:dyDescent="0.3">
      <c r="A106" s="53">
        <v>3</v>
      </c>
      <c r="B106" s="28"/>
      <c r="C106" s="20" t="str">
        <f>'1. Durchg'!C106</f>
        <v>Söchtig</v>
      </c>
      <c r="D106" s="21" t="str">
        <f>'1. Durchg'!D106</f>
        <v>Franziska</v>
      </c>
      <c r="E106" s="22">
        <f>'1. Durchg'!E106</f>
        <v>2007</v>
      </c>
      <c r="F106" s="22" t="str">
        <f>'1. Durchg'!F106</f>
        <v>w</v>
      </c>
      <c r="G106" s="79">
        <v>95</v>
      </c>
      <c r="H106" s="79">
        <v>96</v>
      </c>
      <c r="I106" s="79">
        <v>93</v>
      </c>
      <c r="J106" s="21">
        <f>IF(G106&lt;&gt;"",SUM(G106:I106),"")</f>
        <v>284</v>
      </c>
      <c r="K106" s="21">
        <f>'2. Durchg'!L106</f>
        <v>570</v>
      </c>
      <c r="L106" s="29">
        <f>SUM(J106:K106)</f>
        <v>854</v>
      </c>
    </row>
    <row r="107" spans="1:12" ht="21" thickBot="1" x14ac:dyDescent="0.35">
      <c r="A107" s="30" t="s">
        <v>22</v>
      </c>
      <c r="B107" s="31"/>
      <c r="C107" s="31" t="str">
        <f>'1. Durchg'!C107</f>
        <v>Gellersen V</v>
      </c>
      <c r="D107" s="31"/>
      <c r="E107" s="32" t="str">
        <f>'1. Durchg'!E107</f>
        <v>Jugend</v>
      </c>
      <c r="F107" s="32"/>
      <c r="G107" s="33">
        <f>G104+G105+G106</f>
        <v>268</v>
      </c>
      <c r="H107" s="33">
        <f>H104+H105+H106</f>
        <v>276</v>
      </c>
      <c r="I107" s="33">
        <f>I104+I105+I106</f>
        <v>278</v>
      </c>
      <c r="J107" s="34">
        <f>IF(J104="",0,J104)+IF(J105="",0,J105)+IF(J106="",0,J106)</f>
        <v>822</v>
      </c>
      <c r="K107" s="34">
        <f>SUM(K104:K106)</f>
        <v>1637</v>
      </c>
      <c r="L107" s="35">
        <f>SUM(J107:K107)</f>
        <v>2459</v>
      </c>
    </row>
    <row r="108" spans="1:12" ht="21" thickBot="1" x14ac:dyDescent="0.35"/>
    <row r="109" spans="1:12" ht="21" thickBot="1" x14ac:dyDescent="0.35">
      <c r="A109" s="54" t="s">
        <v>10</v>
      </c>
      <c r="B109" s="16" t="s">
        <v>11</v>
      </c>
      <c r="C109" s="15" t="s">
        <v>12</v>
      </c>
      <c r="D109" s="15" t="s">
        <v>13</v>
      </c>
      <c r="E109" s="16" t="s">
        <v>14</v>
      </c>
      <c r="F109" s="16"/>
      <c r="G109" s="16" t="s">
        <v>15</v>
      </c>
      <c r="H109" s="16" t="s">
        <v>15</v>
      </c>
      <c r="I109" s="16" t="s">
        <v>15</v>
      </c>
      <c r="J109" s="15" t="s">
        <v>16</v>
      </c>
      <c r="K109" s="15" t="s">
        <v>17</v>
      </c>
      <c r="L109" s="17" t="s">
        <v>18</v>
      </c>
    </row>
    <row r="110" spans="1:12" x14ac:dyDescent="0.3">
      <c r="A110" s="52">
        <v>1</v>
      </c>
      <c r="B110" s="23"/>
      <c r="C110" s="36" t="str">
        <f>'1. Durchg'!C110</f>
        <v>Leer6</v>
      </c>
      <c r="D110" s="24">
        <f>'1. Durchg'!D110</f>
        <v>0</v>
      </c>
      <c r="E110" s="22">
        <f>'1. Durchg'!E110</f>
        <v>1930</v>
      </c>
      <c r="F110" s="22" t="str">
        <f>'1. Durchg'!F110</f>
        <v>w</v>
      </c>
      <c r="G110" s="66"/>
      <c r="H110" s="66"/>
      <c r="I110" s="66"/>
      <c r="J110" s="24" t="str">
        <f>IF(G110&lt;&gt;"",SUM(G110:I110),"")</f>
        <v/>
      </c>
      <c r="K110" s="24">
        <f>'2. Durchg'!L110</f>
        <v>0</v>
      </c>
      <c r="L110" s="38">
        <f>SUM(J110:K110)</f>
        <v>0</v>
      </c>
    </row>
    <row r="111" spans="1:12" x14ac:dyDescent="0.3">
      <c r="A111" s="53">
        <v>2</v>
      </c>
      <c r="B111" s="28"/>
      <c r="C111" s="20" t="str">
        <f>'1. Durchg'!C111</f>
        <v>leer7</v>
      </c>
      <c r="D111" s="21">
        <f>'1. Durchg'!D111</f>
        <v>0</v>
      </c>
      <c r="E111" s="22">
        <f>'1. Durchg'!E111</f>
        <v>1930</v>
      </c>
      <c r="F111" s="22" t="str">
        <f>'1. Durchg'!F111</f>
        <v>w</v>
      </c>
      <c r="G111" s="79"/>
      <c r="H111" s="79"/>
      <c r="I111" s="79"/>
      <c r="J111" s="21" t="str">
        <f>IF(G111&lt;&gt;"",SUM(G111:I111),"")</f>
        <v/>
      </c>
      <c r="K111" s="21">
        <f>'2. Durchg'!L111</f>
        <v>0</v>
      </c>
      <c r="L111" s="29">
        <f>SUM(J111:K111)</f>
        <v>0</v>
      </c>
    </row>
    <row r="112" spans="1:12" x14ac:dyDescent="0.3">
      <c r="A112" s="53">
        <v>3</v>
      </c>
      <c r="B112" s="28"/>
      <c r="C112" s="20" t="str">
        <f>'1. Durchg'!C112</f>
        <v>Leer8</v>
      </c>
      <c r="D112" s="21">
        <f>'1. Durchg'!D112</f>
        <v>0</v>
      </c>
      <c r="E112" s="22">
        <f>'1. Durchg'!E112</f>
        <v>1930</v>
      </c>
      <c r="F112" s="22" t="str">
        <f>'1. Durchg'!F112</f>
        <v>w</v>
      </c>
      <c r="G112" s="79"/>
      <c r="H112" s="79"/>
      <c r="I112" s="79"/>
      <c r="J112" s="21" t="str">
        <f>IF(G112&lt;&gt;"",SUM(G112:I112),"")</f>
        <v/>
      </c>
      <c r="K112" s="21">
        <f>'2. Durchg'!L112</f>
        <v>0</v>
      </c>
      <c r="L112" s="29">
        <f>SUM(J112:K112)</f>
        <v>0</v>
      </c>
    </row>
    <row r="113" spans="1:12" ht="21" thickBot="1" x14ac:dyDescent="0.35">
      <c r="A113" s="30" t="s">
        <v>22</v>
      </c>
      <c r="B113" s="31"/>
      <c r="C113" s="31" t="str">
        <f>'1. Durchg'!C113</f>
        <v>Gellersen VI E</v>
      </c>
      <c r="D113" s="31"/>
      <c r="E113" s="32" t="str">
        <f>'1. Durchg'!E113</f>
        <v>Senioren II</v>
      </c>
      <c r="F113" s="32"/>
      <c r="G113" s="33">
        <f>G110+G111+G112</f>
        <v>0</v>
      </c>
      <c r="H113" s="33">
        <f>H110+H111+H112</f>
        <v>0</v>
      </c>
      <c r="I113" s="33">
        <f>I110+I111+I112</f>
        <v>0</v>
      </c>
      <c r="J113" s="34">
        <f>IF(J110="",0,J110)+IF(J111="",0,J111)+IF(J112="",0,J112)</f>
        <v>0</v>
      </c>
      <c r="K113" s="34">
        <f>SUM(K110:K112)</f>
        <v>0</v>
      </c>
      <c r="L113" s="35">
        <f>SUM(J113:K113)</f>
        <v>0</v>
      </c>
    </row>
  </sheetData>
  <sheetProtection selectLockedCells="1" selectUnlockedCells="1"/>
  <mergeCells count="1">
    <mergeCell ref="I2:L2"/>
  </mergeCells>
  <pageMargins left="0.78740157480314965" right="0.19685039370078741" top="0" bottom="0.39370078740157483" header="0.51181102362204722" footer="0.51181102362204722"/>
  <pageSetup paperSize="9" scale="67" firstPageNumber="0" fitToHeight="2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3"/>
  <sheetViews>
    <sheetView topLeftCell="A82" zoomScaleNormal="100" workbookViewId="0">
      <selection activeCell="J106" sqref="J106"/>
    </sheetView>
    <sheetView tabSelected="1" topLeftCell="A49" workbookViewId="1">
      <selection activeCell="J58" sqref="J58"/>
    </sheetView>
  </sheetViews>
  <sheetFormatPr baseColWidth="10" defaultColWidth="11.42578125" defaultRowHeight="20.25" x14ac:dyDescent="0.3"/>
  <cols>
    <col min="1" max="1" width="3.42578125" style="6" customWidth="1"/>
    <col min="2" max="2" width="24" style="4" customWidth="1"/>
    <col min="3" max="4" width="19.85546875" style="6" customWidth="1"/>
    <col min="5" max="5" width="16" style="4" customWidth="1"/>
    <col min="6" max="6" width="5.140625" style="4" customWidth="1"/>
    <col min="7" max="9" width="6.7109375" style="60" customWidth="1"/>
    <col min="10" max="10" width="12.28515625" style="4" customWidth="1"/>
    <col min="11" max="12" width="12.28515625" style="6" customWidth="1"/>
    <col min="13" max="15" width="9.7109375" style="6" customWidth="1"/>
    <col min="16" max="16384" width="11.42578125" style="6"/>
  </cols>
  <sheetData>
    <row r="1" spans="1:12" x14ac:dyDescent="0.3">
      <c r="A1" s="12" t="s">
        <v>1</v>
      </c>
    </row>
    <row r="2" spans="1:12" ht="26.25" x14ac:dyDescent="0.4">
      <c r="A2" s="6" t="s">
        <v>57</v>
      </c>
      <c r="D2" s="8" t="str">
        <f>'3. Durchg'!G3</f>
        <v>SV Gellersen</v>
      </c>
      <c r="E2" s="9"/>
      <c r="F2" s="9"/>
      <c r="G2" s="61"/>
      <c r="H2" s="61"/>
      <c r="I2" s="110">
        <f>'3. Durchg'!D3</f>
        <v>45735</v>
      </c>
      <c r="J2" s="110"/>
      <c r="K2" s="110"/>
      <c r="L2" s="110"/>
    </row>
    <row r="3" spans="1:12" x14ac:dyDescent="0.3">
      <c r="A3" s="5"/>
      <c r="D3" s="10" t="s">
        <v>67</v>
      </c>
      <c r="E3" s="11"/>
      <c r="F3" s="11"/>
      <c r="G3" s="62"/>
    </row>
    <row r="4" spans="1:12" x14ac:dyDescent="0.3">
      <c r="A4" s="6" t="s">
        <v>7</v>
      </c>
      <c r="C4" s="12" t="s">
        <v>8</v>
      </c>
      <c r="E4" s="6"/>
      <c r="F4" s="6"/>
      <c r="J4" s="11"/>
      <c r="K4" s="90" t="s">
        <v>9</v>
      </c>
      <c r="L4" s="12">
        <v>4</v>
      </c>
    </row>
    <row r="7" spans="1:12" x14ac:dyDescent="0.3">
      <c r="A7" s="54" t="s">
        <v>10</v>
      </c>
      <c r="B7" s="16" t="s">
        <v>11</v>
      </c>
      <c r="C7" s="15" t="s">
        <v>12</v>
      </c>
      <c r="D7" s="15" t="s">
        <v>13</v>
      </c>
      <c r="E7" s="16" t="s">
        <v>14</v>
      </c>
      <c r="F7" s="16"/>
      <c r="G7" s="63" t="s">
        <v>15</v>
      </c>
      <c r="H7" s="63" t="s">
        <v>15</v>
      </c>
      <c r="I7" s="63" t="s">
        <v>15</v>
      </c>
      <c r="J7" s="16" t="s">
        <v>16</v>
      </c>
      <c r="K7" s="15" t="s">
        <v>17</v>
      </c>
      <c r="L7" s="17" t="s">
        <v>18</v>
      </c>
    </row>
    <row r="8" spans="1:12" x14ac:dyDescent="0.3">
      <c r="A8" s="52">
        <v>1</v>
      </c>
      <c r="B8" s="23"/>
      <c r="C8" s="36" t="str">
        <f>'1. Durchg'!C8</f>
        <v>Saupe</v>
      </c>
      <c r="D8" s="24" t="str">
        <f>'1. Durchg'!D8</f>
        <v>Melanie</v>
      </c>
      <c r="E8" s="22">
        <f>'1. Durchg'!E8</f>
        <v>1979</v>
      </c>
      <c r="F8" s="22" t="str">
        <f>'1. Durchg'!F8</f>
        <v>w</v>
      </c>
      <c r="G8" s="66">
        <v>98</v>
      </c>
      <c r="H8" s="66">
        <v>100</v>
      </c>
      <c r="I8" s="66">
        <v>99</v>
      </c>
      <c r="J8" s="23">
        <f>IF(G8&lt;&gt;"",SUM(G8:I8),"")</f>
        <v>297</v>
      </c>
      <c r="K8" s="24">
        <f>'3. Durchg'!L8</f>
        <v>887</v>
      </c>
      <c r="L8" s="25">
        <f>SUM(J8:K8)</f>
        <v>1184</v>
      </c>
    </row>
    <row r="9" spans="1:12" x14ac:dyDescent="0.3">
      <c r="A9" s="53">
        <v>2</v>
      </c>
      <c r="B9" s="28"/>
      <c r="C9" s="20" t="str">
        <f>'1. Durchg'!C9</f>
        <v>Saupe</v>
      </c>
      <c r="D9" s="21" t="str">
        <f>'1. Durchg'!D9</f>
        <v>Karsten</v>
      </c>
      <c r="E9" s="22">
        <f>'1. Durchg'!E9</f>
        <v>1968</v>
      </c>
      <c r="F9" s="22" t="str">
        <f>'1. Durchg'!F9</f>
        <v>m</v>
      </c>
      <c r="G9" s="64">
        <v>96</v>
      </c>
      <c r="H9" s="64">
        <v>99</v>
      </c>
      <c r="I9" s="64">
        <v>99</v>
      </c>
      <c r="J9" s="28">
        <f>IF(G9&lt;&gt;"",SUM(G9:I9),"")</f>
        <v>294</v>
      </c>
      <c r="K9" s="24">
        <f>'3. Durchg'!L9</f>
        <v>889</v>
      </c>
      <c r="L9" s="29">
        <f>SUM(J9:K9)</f>
        <v>1183</v>
      </c>
    </row>
    <row r="10" spans="1:12" x14ac:dyDescent="0.3">
      <c r="A10" s="53">
        <v>3</v>
      </c>
      <c r="B10" s="28"/>
      <c r="C10" s="20" t="str">
        <f>'1. Durchg'!C10</f>
        <v>Kling</v>
      </c>
      <c r="D10" s="21" t="str">
        <f>'1. Durchg'!D10</f>
        <v>Birgit</v>
      </c>
      <c r="E10" s="22">
        <f>'1. Durchg'!E10</f>
        <v>1966</v>
      </c>
      <c r="F10" s="22" t="str">
        <f>'1. Durchg'!F10</f>
        <v>w</v>
      </c>
      <c r="G10" s="64">
        <v>96</v>
      </c>
      <c r="H10" s="64">
        <v>95</v>
      </c>
      <c r="I10" s="64">
        <v>93</v>
      </c>
      <c r="J10" s="28">
        <f>IF(G10&lt;&gt;"",SUM(G10:I10),"")</f>
        <v>284</v>
      </c>
      <c r="K10" s="24">
        <f>'3. Durchg'!L10</f>
        <v>844</v>
      </c>
      <c r="L10" s="29">
        <f>SUM(J10:K10)</f>
        <v>1128</v>
      </c>
    </row>
    <row r="11" spans="1:12" x14ac:dyDescent="0.3">
      <c r="A11" s="30" t="s">
        <v>22</v>
      </c>
      <c r="B11" s="31"/>
      <c r="C11" s="31" t="str">
        <f>'1. Durchg'!C11</f>
        <v>SC Aerzen I</v>
      </c>
      <c r="D11" s="31"/>
      <c r="E11" s="32" t="str">
        <f>'1. Durchg'!E11</f>
        <v>Senioren 0</v>
      </c>
      <c r="F11" s="32"/>
      <c r="G11" s="65">
        <f>G8+G9+G10</f>
        <v>290</v>
      </c>
      <c r="H11" s="65">
        <f>H8+H9+H10</f>
        <v>294</v>
      </c>
      <c r="I11" s="65">
        <f>I8+I9+I10</f>
        <v>291</v>
      </c>
      <c r="J11" s="33">
        <f>IF(J8="",0,J8)+IF(J9="",0,J9)+IF(J10="",0,J10)</f>
        <v>875</v>
      </c>
      <c r="K11" s="34">
        <f>SUM(K8:K10)</f>
        <v>2620</v>
      </c>
      <c r="L11" s="35">
        <f>SUM(J11:K11)</f>
        <v>3495</v>
      </c>
    </row>
    <row r="13" spans="1:12" x14ac:dyDescent="0.3">
      <c r="A13" s="54" t="s">
        <v>10</v>
      </c>
      <c r="B13" s="16" t="s">
        <v>11</v>
      </c>
      <c r="C13" s="15" t="s">
        <v>12</v>
      </c>
      <c r="D13" s="15" t="s">
        <v>13</v>
      </c>
      <c r="E13" s="16" t="s">
        <v>14</v>
      </c>
      <c r="F13" s="16"/>
      <c r="G13" s="63" t="s">
        <v>15</v>
      </c>
      <c r="H13" s="63" t="s">
        <v>15</v>
      </c>
      <c r="I13" s="63" t="s">
        <v>15</v>
      </c>
      <c r="J13" s="16" t="s">
        <v>16</v>
      </c>
      <c r="K13" s="15" t="s">
        <v>17</v>
      </c>
      <c r="L13" s="17" t="s">
        <v>18</v>
      </c>
    </row>
    <row r="14" spans="1:12" x14ac:dyDescent="0.3">
      <c r="A14" s="52">
        <v>1</v>
      </c>
      <c r="B14" s="55"/>
      <c r="C14" s="24" t="str">
        <f>'1. Durchg'!C14</f>
        <v>Bode</v>
      </c>
      <c r="D14" s="24" t="str">
        <f>'1. Durchg'!D14</f>
        <v>Jennifer</v>
      </c>
      <c r="E14" s="22">
        <f>'1. Durchg'!E14</f>
        <v>1975</v>
      </c>
      <c r="F14" s="22" t="str">
        <f>'1. Durchg'!F14</f>
        <v>w</v>
      </c>
      <c r="G14" s="66">
        <v>97</v>
      </c>
      <c r="H14" s="66">
        <v>91</v>
      </c>
      <c r="I14" s="66">
        <v>96</v>
      </c>
      <c r="J14" s="28">
        <f>IF(G14&lt;&gt;"",SUM(G14:I14),"")</f>
        <v>284</v>
      </c>
      <c r="K14" s="24">
        <f>'3. Durchg'!L14</f>
        <v>862</v>
      </c>
      <c r="L14" s="38">
        <f>SUM(J14:K14)</f>
        <v>1146</v>
      </c>
    </row>
    <row r="15" spans="1:12" x14ac:dyDescent="0.3">
      <c r="A15" s="53">
        <v>2</v>
      </c>
      <c r="B15" s="56"/>
      <c r="C15" s="21" t="str">
        <f>'1. Durchg'!C15</f>
        <v>Bode</v>
      </c>
      <c r="D15" s="21" t="str">
        <f>'1. Durchg'!D15</f>
        <v>Matthias</v>
      </c>
      <c r="E15" s="22">
        <f>'1. Durchg'!E15</f>
        <v>1972</v>
      </c>
      <c r="F15" s="22" t="str">
        <f>'1. Durchg'!F15</f>
        <v>m</v>
      </c>
      <c r="G15" s="64">
        <v>91</v>
      </c>
      <c r="H15" s="64">
        <v>96</v>
      </c>
      <c r="I15" s="64">
        <v>93</v>
      </c>
      <c r="J15" s="28">
        <f>IF(G15&lt;&gt;"",SUM(G15:I15),"")</f>
        <v>280</v>
      </c>
      <c r="K15" s="24">
        <f>'3. Durchg'!L15</f>
        <v>876</v>
      </c>
      <c r="L15" s="29">
        <f>SUM(J15:K15)</f>
        <v>1156</v>
      </c>
    </row>
    <row r="16" spans="1:12" x14ac:dyDescent="0.3">
      <c r="A16" s="53">
        <v>3</v>
      </c>
      <c r="B16" s="56"/>
      <c r="C16" s="20" t="str">
        <f>'1. Durchg'!C16</f>
        <v>Bruns</v>
      </c>
      <c r="D16" s="21" t="str">
        <f>'1. Durchg'!D16</f>
        <v>Yannick</v>
      </c>
      <c r="E16" s="22">
        <f>'1. Durchg'!E16</f>
        <v>1995</v>
      </c>
      <c r="F16" s="22" t="str">
        <f>'1. Durchg'!F16</f>
        <v>m</v>
      </c>
      <c r="G16" s="64">
        <v>96</v>
      </c>
      <c r="H16" s="64">
        <v>97</v>
      </c>
      <c r="I16" s="64">
        <v>97</v>
      </c>
      <c r="J16" s="28">
        <f>IF(G16&lt;&gt;"",SUM(G16:I16),"")</f>
        <v>290</v>
      </c>
      <c r="K16" s="24">
        <f>'3. Durchg'!L16</f>
        <v>888</v>
      </c>
      <c r="L16" s="29">
        <f>SUM(J16:K16)</f>
        <v>1178</v>
      </c>
    </row>
    <row r="17" spans="1:13" x14ac:dyDescent="0.3">
      <c r="A17" s="40" t="s">
        <v>22</v>
      </c>
      <c r="B17" s="41"/>
      <c r="C17" s="42" t="str">
        <f>'1. Durchg'!C17</f>
        <v>SC Aerzen II</v>
      </c>
      <c r="D17" s="43"/>
      <c r="E17" s="32" t="str">
        <f>'1. Durchg'!E17</f>
        <v>Senioren 0</v>
      </c>
      <c r="F17" s="32"/>
      <c r="G17" s="65">
        <f>G14+G15+G16</f>
        <v>284</v>
      </c>
      <c r="H17" s="65">
        <f>H14+H15+H16</f>
        <v>284</v>
      </c>
      <c r="I17" s="65">
        <f>I14+I15+I16</f>
        <v>286</v>
      </c>
      <c r="J17" s="33">
        <f>IF(J14="",0,J14)+IF(J15="",0,J15)+IF(J16="",0,J16)</f>
        <v>854</v>
      </c>
      <c r="K17" s="34">
        <f>SUM(K14:K16)</f>
        <v>2626</v>
      </c>
      <c r="L17" s="35">
        <f>SUM(J17:K17)</f>
        <v>3480</v>
      </c>
    </row>
    <row r="18" spans="1:13" x14ac:dyDescent="0.3">
      <c r="E18" s="44"/>
      <c r="F18" s="44"/>
    </row>
    <row r="19" spans="1:13" x14ac:dyDescent="0.3">
      <c r="A19" s="54" t="s">
        <v>10</v>
      </c>
      <c r="B19" s="16" t="s">
        <v>11</v>
      </c>
      <c r="C19" s="15" t="s">
        <v>12</v>
      </c>
      <c r="D19" s="15" t="s">
        <v>13</v>
      </c>
      <c r="E19" s="16" t="s">
        <v>14</v>
      </c>
      <c r="F19" s="16"/>
      <c r="G19" s="63" t="s">
        <v>15</v>
      </c>
      <c r="H19" s="63" t="s">
        <v>15</v>
      </c>
      <c r="I19" s="63" t="s">
        <v>15</v>
      </c>
      <c r="J19" s="16" t="s">
        <v>16</v>
      </c>
      <c r="K19" s="15" t="s">
        <v>17</v>
      </c>
      <c r="L19" s="17" t="s">
        <v>18</v>
      </c>
      <c r="M19" s="6" t="s">
        <v>32</v>
      </c>
    </row>
    <row r="20" spans="1:13" x14ac:dyDescent="0.3">
      <c r="A20" s="52">
        <v>1</v>
      </c>
      <c r="B20" s="23"/>
      <c r="C20" s="36" t="str">
        <f>'1. Durchg'!C20</f>
        <v>Futselar</v>
      </c>
      <c r="D20" s="24" t="str">
        <f>'1. Durchg'!D20</f>
        <v>Jenny</v>
      </c>
      <c r="E20" s="22">
        <f>'1. Durchg'!E20</f>
        <v>1993</v>
      </c>
      <c r="F20" s="22" t="str">
        <f>'1. Durchg'!F20</f>
        <v>w</v>
      </c>
      <c r="G20" s="66">
        <v>90</v>
      </c>
      <c r="H20" s="66">
        <v>95</v>
      </c>
      <c r="I20" s="66">
        <v>91</v>
      </c>
      <c r="J20" s="28">
        <f>IF(G20&lt;&gt;"",SUM(G20:I20),"")</f>
        <v>276</v>
      </c>
      <c r="K20" s="21">
        <f>'3. Durchg'!L20</f>
        <v>840</v>
      </c>
      <c r="L20" s="38">
        <f>SUM(J20:K20)</f>
        <v>1116</v>
      </c>
    </row>
    <row r="21" spans="1:13" x14ac:dyDescent="0.3">
      <c r="A21" s="53">
        <v>2</v>
      </c>
      <c r="B21" s="28"/>
      <c r="C21" s="20" t="str">
        <f>'1. Durchg'!C21</f>
        <v>Beermann</v>
      </c>
      <c r="D21" s="21" t="str">
        <f>'1. Durchg'!D21</f>
        <v>Karsten</v>
      </c>
      <c r="E21" s="22">
        <f>'1. Durchg'!E21</f>
        <v>1964</v>
      </c>
      <c r="F21" s="22" t="str">
        <f>'1. Durchg'!F21</f>
        <v>m</v>
      </c>
      <c r="G21" s="64">
        <v>86</v>
      </c>
      <c r="H21" s="64">
        <v>92</v>
      </c>
      <c r="I21" s="64">
        <v>87</v>
      </c>
      <c r="J21" s="28">
        <f>IF(G21&lt;&gt;"",SUM(G21:I21),"")</f>
        <v>265</v>
      </c>
      <c r="K21" s="21">
        <f>'3. Durchg'!L21</f>
        <v>779</v>
      </c>
      <c r="L21" s="29">
        <f>SUM(J21:K21)</f>
        <v>1044</v>
      </c>
    </row>
    <row r="22" spans="1:13" x14ac:dyDescent="0.3">
      <c r="A22" s="53">
        <v>3</v>
      </c>
      <c r="B22" s="28"/>
      <c r="C22" s="20" t="str">
        <f>'1. Durchg'!C22</f>
        <v>Offermann</v>
      </c>
      <c r="D22" s="21" t="str">
        <f>'1. Durchg'!D22</f>
        <v>Hendrik</v>
      </c>
      <c r="E22" s="22">
        <f>'1. Durchg'!E22</f>
        <v>1989</v>
      </c>
      <c r="F22" s="22" t="str">
        <f>'1. Durchg'!F22</f>
        <v>m</v>
      </c>
      <c r="G22" s="64"/>
      <c r="H22" s="64"/>
      <c r="I22" s="64"/>
      <c r="J22" s="28" t="str">
        <f>IF(G22&lt;&gt;"",SUM(G22:I22),"")</f>
        <v/>
      </c>
      <c r="K22" s="21">
        <f>'3. Durchg'!L22</f>
        <v>534</v>
      </c>
      <c r="L22" s="29">
        <f>SUM(J22:K22)</f>
        <v>534</v>
      </c>
    </row>
    <row r="23" spans="1:13" x14ac:dyDescent="0.3">
      <c r="A23" s="30" t="s">
        <v>22</v>
      </c>
      <c r="B23" s="33"/>
      <c r="C23" s="31" t="str">
        <f>'1. Durchg'!C23</f>
        <v>SC Aerzen III</v>
      </c>
      <c r="D23" s="31"/>
      <c r="E23" s="32" t="str">
        <f>'1. Durchg'!E23</f>
        <v>Senioren 0</v>
      </c>
      <c r="F23" s="32"/>
      <c r="G23" s="65">
        <f>G20+G21+G22</f>
        <v>176</v>
      </c>
      <c r="H23" s="65">
        <f>H20+H21+H22</f>
        <v>187</v>
      </c>
      <c r="I23" s="65">
        <f>I20+I21+I22</f>
        <v>178</v>
      </c>
      <c r="J23" s="33">
        <f>IF(J20="",0,J20)+IF(J21="",0,J21)+IF(J22="",0,J22)</f>
        <v>541</v>
      </c>
      <c r="K23" s="34">
        <f>SUM(K20:K22)</f>
        <v>2153</v>
      </c>
      <c r="L23" s="35">
        <f>SUM(J23:K23)</f>
        <v>2694</v>
      </c>
    </row>
    <row r="24" spans="1:13" ht="21" thickBot="1" x14ac:dyDescent="0.35">
      <c r="A24" s="5"/>
      <c r="C24" s="5"/>
      <c r="D24" s="5"/>
      <c r="E24" s="45"/>
      <c r="F24" s="45"/>
    </row>
    <row r="25" spans="1:13" ht="21" thickBot="1" x14ac:dyDescent="0.35">
      <c r="A25" s="54" t="s">
        <v>10</v>
      </c>
      <c r="B25" s="16" t="s">
        <v>11</v>
      </c>
      <c r="C25" s="15" t="s">
        <v>12</v>
      </c>
      <c r="D25" s="15" t="s">
        <v>13</v>
      </c>
      <c r="E25" s="16" t="s">
        <v>14</v>
      </c>
      <c r="F25" s="16"/>
      <c r="G25" s="63" t="s">
        <v>15</v>
      </c>
      <c r="H25" s="63" t="s">
        <v>15</v>
      </c>
      <c r="I25" s="63" t="s">
        <v>15</v>
      </c>
      <c r="J25" s="16" t="s">
        <v>16</v>
      </c>
      <c r="K25" s="15" t="s">
        <v>17</v>
      </c>
      <c r="L25" s="17" t="s">
        <v>18</v>
      </c>
      <c r="M25" s="6" t="s">
        <v>32</v>
      </c>
    </row>
    <row r="26" spans="1:13" x14ac:dyDescent="0.3">
      <c r="A26" s="52">
        <v>1</v>
      </c>
      <c r="B26" s="23"/>
      <c r="C26" s="36" t="str">
        <f>'1. Durchg'!C26</f>
        <v>A1</v>
      </c>
      <c r="D26" s="24" t="str">
        <f>'1. Durchg'!D26</f>
        <v>va1</v>
      </c>
      <c r="E26" s="22">
        <f>'1. Durchg'!E26</f>
        <v>1930</v>
      </c>
      <c r="F26" s="22" t="str">
        <f>'1. Durchg'!F26</f>
        <v>w</v>
      </c>
      <c r="G26" s="66"/>
      <c r="H26" s="66"/>
      <c r="I26" s="66"/>
      <c r="J26" s="28" t="str">
        <f>IF(G26&lt;&gt;"",SUM(G26:I26),"")</f>
        <v/>
      </c>
      <c r="K26" s="21">
        <f>'3. Durchg'!L26</f>
        <v>0</v>
      </c>
      <c r="L26" s="38">
        <f>SUM(J26:K26)</f>
        <v>0</v>
      </c>
    </row>
    <row r="27" spans="1:13" x14ac:dyDescent="0.3">
      <c r="A27" s="53">
        <v>2</v>
      </c>
      <c r="B27" s="28"/>
      <c r="C27" s="20" t="str">
        <f>'1. Durchg'!C27</f>
        <v>A2</v>
      </c>
      <c r="D27" s="21" t="str">
        <f>'1. Durchg'!D27</f>
        <v>va2</v>
      </c>
      <c r="E27" s="22">
        <f>'1. Durchg'!E27</f>
        <v>1930</v>
      </c>
      <c r="F27" s="22" t="str">
        <f>'1. Durchg'!F27</f>
        <v>m</v>
      </c>
      <c r="G27" s="64"/>
      <c r="H27" s="64"/>
      <c r="I27" s="64"/>
      <c r="J27" s="28" t="str">
        <f>IF(G27&lt;&gt;"",SUM(G27:I27),"")</f>
        <v/>
      </c>
      <c r="K27" s="21">
        <f>'3. Durchg'!L27</f>
        <v>0</v>
      </c>
      <c r="L27" s="29">
        <f>SUM(J27:K27)</f>
        <v>0</v>
      </c>
    </row>
    <row r="28" spans="1:13" x14ac:dyDescent="0.3">
      <c r="A28" s="53">
        <v>3</v>
      </c>
      <c r="B28" s="28"/>
      <c r="C28" s="20" t="str">
        <f>'1. Durchg'!C28</f>
        <v>A3</v>
      </c>
      <c r="D28" s="21" t="str">
        <f>'1. Durchg'!D28</f>
        <v>va3</v>
      </c>
      <c r="E28" s="22">
        <f>'1. Durchg'!E28</f>
        <v>1930</v>
      </c>
      <c r="F28" s="22" t="str">
        <f>'1. Durchg'!F28</f>
        <v>m</v>
      </c>
      <c r="G28" s="64"/>
      <c r="H28" s="64"/>
      <c r="I28" s="64"/>
      <c r="J28" s="28" t="str">
        <f>IF(G28&lt;&gt;"",SUM(G28:I28),"")</f>
        <v/>
      </c>
      <c r="K28" s="21">
        <f>'3. Durchg'!L28</f>
        <v>0</v>
      </c>
      <c r="L28" s="29">
        <f>SUM(J28:K28)</f>
        <v>0</v>
      </c>
    </row>
    <row r="29" spans="1:13" ht="21" thickBot="1" x14ac:dyDescent="0.35">
      <c r="A29" s="30" t="s">
        <v>22</v>
      </c>
      <c r="B29" s="33"/>
      <c r="C29" s="31" t="str">
        <f>'1. Durchg'!C29</f>
        <v>SC Aerzen IV</v>
      </c>
      <c r="D29" s="31"/>
      <c r="E29" s="32" t="str">
        <f>'1. Durchg'!E29</f>
        <v>Senioren II</v>
      </c>
      <c r="F29" s="32"/>
      <c r="G29" s="65">
        <f>G26+G27+G28</f>
        <v>0</v>
      </c>
      <c r="H29" s="65">
        <f>H26+H27+H28</f>
        <v>0</v>
      </c>
      <c r="I29" s="65">
        <f>I26+I27+I28</f>
        <v>0</v>
      </c>
      <c r="J29" s="33">
        <f>IF(J26="",0,J26)+IF(J27="",0,J27)+IF(J28="",0,J28)</f>
        <v>0</v>
      </c>
      <c r="K29" s="34">
        <f>SUM(K26:K28)</f>
        <v>0</v>
      </c>
      <c r="L29" s="35">
        <f>SUM(J29:K29)</f>
        <v>0</v>
      </c>
    </row>
    <row r="30" spans="1:13" ht="21" thickBot="1" x14ac:dyDescent="0.35">
      <c r="A30" s="5"/>
      <c r="C30" s="5"/>
      <c r="D30" s="5"/>
      <c r="E30" s="45"/>
      <c r="F30" s="45"/>
    </row>
    <row r="31" spans="1:13" ht="21" thickBot="1" x14ac:dyDescent="0.35">
      <c r="A31" s="54" t="s">
        <v>10</v>
      </c>
      <c r="B31" s="16" t="s">
        <v>11</v>
      </c>
      <c r="C31" s="15" t="s">
        <v>12</v>
      </c>
      <c r="D31" s="15" t="s">
        <v>13</v>
      </c>
      <c r="E31" s="16" t="s">
        <v>14</v>
      </c>
      <c r="F31" s="16"/>
      <c r="G31" s="63" t="s">
        <v>15</v>
      </c>
      <c r="H31" s="63" t="s">
        <v>15</v>
      </c>
      <c r="I31" s="63" t="s">
        <v>15</v>
      </c>
      <c r="J31" s="16" t="s">
        <v>16</v>
      </c>
      <c r="K31" s="15" t="s">
        <v>17</v>
      </c>
      <c r="L31" s="17" t="s">
        <v>18</v>
      </c>
    </row>
    <row r="32" spans="1:13" x14ac:dyDescent="0.3">
      <c r="A32" s="52">
        <v>1</v>
      </c>
      <c r="B32" s="23"/>
      <c r="C32" s="36" t="str">
        <f>'1. Durchg'!C32</f>
        <v>Linnemann</v>
      </c>
      <c r="D32" s="24" t="str">
        <f>'1. Durchg'!D32</f>
        <v>Ingrid</v>
      </c>
      <c r="E32" s="22">
        <f>'1. Durchg'!E32</f>
        <v>1964</v>
      </c>
      <c r="F32" s="22" t="str">
        <f>'1. Durchg'!F32</f>
        <v>w</v>
      </c>
      <c r="G32" s="66">
        <v>94</v>
      </c>
      <c r="H32" s="66">
        <v>96</v>
      </c>
      <c r="I32" s="66">
        <v>90</v>
      </c>
      <c r="J32" s="23">
        <f>IF(G32&lt;&gt;"",SUM(G32:I32),"")</f>
        <v>280</v>
      </c>
      <c r="K32" s="24">
        <f>'3. Durchg'!L32</f>
        <v>838</v>
      </c>
      <c r="L32" s="38">
        <f>SUM(J32:K32)</f>
        <v>1118</v>
      </c>
    </row>
    <row r="33" spans="1:12" x14ac:dyDescent="0.3">
      <c r="A33" s="53">
        <v>2</v>
      </c>
      <c r="B33" s="28"/>
      <c r="C33" s="20" t="str">
        <f>'1. Durchg'!C33</f>
        <v>Bursie</v>
      </c>
      <c r="D33" s="21" t="str">
        <f>'1. Durchg'!D33</f>
        <v>Frank</v>
      </c>
      <c r="E33" s="22">
        <f>'1. Durchg'!E33</f>
        <v>1960</v>
      </c>
      <c r="F33" s="22" t="str">
        <f>'1. Durchg'!F33</f>
        <v>m</v>
      </c>
      <c r="G33" s="64">
        <v>98</v>
      </c>
      <c r="H33" s="64">
        <v>95</v>
      </c>
      <c r="I33" s="64">
        <v>98</v>
      </c>
      <c r="J33" s="28">
        <f>IF(G33&lt;&gt;"",SUM(G33:I33),"")</f>
        <v>291</v>
      </c>
      <c r="K33" s="24">
        <f>'3. Durchg'!L33</f>
        <v>873</v>
      </c>
      <c r="L33" s="29">
        <f>SUM(J33:K33)</f>
        <v>1164</v>
      </c>
    </row>
    <row r="34" spans="1:12" x14ac:dyDescent="0.3">
      <c r="A34" s="53">
        <v>3</v>
      </c>
      <c r="B34" s="28"/>
      <c r="C34" s="20" t="str">
        <f>'1. Durchg'!C34</f>
        <v>Schomacker</v>
      </c>
      <c r="D34" s="21" t="str">
        <f>'1. Durchg'!D34</f>
        <v>Ralf</v>
      </c>
      <c r="E34" s="22">
        <f>'1. Durchg'!E34</f>
        <v>1963</v>
      </c>
      <c r="F34" s="22" t="str">
        <f>'1. Durchg'!F34</f>
        <v>m</v>
      </c>
      <c r="G34" s="64">
        <v>96</v>
      </c>
      <c r="H34" s="64">
        <v>98</v>
      </c>
      <c r="I34" s="64">
        <v>98</v>
      </c>
      <c r="J34" s="28">
        <f>IF(G34&lt;&gt;"",SUM(G34:I34),"")</f>
        <v>292</v>
      </c>
      <c r="K34" s="24">
        <f>'3. Durchg'!L34</f>
        <v>866</v>
      </c>
      <c r="L34" s="29">
        <f>SUM(J34:K34)</f>
        <v>1158</v>
      </c>
    </row>
    <row r="35" spans="1:12" x14ac:dyDescent="0.3">
      <c r="A35" s="30" t="s">
        <v>22</v>
      </c>
      <c r="B35" s="33"/>
      <c r="C35" s="31" t="str">
        <f>'1. Durchg'!C35</f>
        <v>Groß Berkel I</v>
      </c>
      <c r="D35" s="31"/>
      <c r="E35" s="32" t="str">
        <f>'1. Durchg'!E35</f>
        <v>Senioren I</v>
      </c>
      <c r="F35" s="32"/>
      <c r="G35" s="65">
        <f>G32+G33+G34</f>
        <v>288</v>
      </c>
      <c r="H35" s="65">
        <f>H32+H33+H34</f>
        <v>289</v>
      </c>
      <c r="I35" s="65">
        <f>I32+I33+I34</f>
        <v>286</v>
      </c>
      <c r="J35" s="33">
        <f>IF(J32="",0,J32)+IF(J33="",0,J33)+IF(J34="",0,J34)</f>
        <v>863</v>
      </c>
      <c r="K35" s="34">
        <f>SUM(K32:K34)</f>
        <v>2577</v>
      </c>
      <c r="L35" s="35">
        <f>SUM(J35:K35)</f>
        <v>3440</v>
      </c>
    </row>
    <row r="37" spans="1:12" x14ac:dyDescent="0.3">
      <c r="A37" s="54" t="s">
        <v>10</v>
      </c>
      <c r="B37" s="16" t="s">
        <v>11</v>
      </c>
      <c r="C37" s="15" t="s">
        <v>12</v>
      </c>
      <c r="D37" s="15" t="s">
        <v>13</v>
      </c>
      <c r="E37" s="16" t="s">
        <v>14</v>
      </c>
      <c r="F37" s="16"/>
      <c r="G37" s="63" t="s">
        <v>15</v>
      </c>
      <c r="H37" s="63" t="s">
        <v>15</v>
      </c>
      <c r="I37" s="63" t="s">
        <v>15</v>
      </c>
      <c r="J37" s="16" t="s">
        <v>16</v>
      </c>
      <c r="K37" s="15" t="s">
        <v>17</v>
      </c>
      <c r="L37" s="17" t="s">
        <v>18</v>
      </c>
    </row>
    <row r="38" spans="1:12" x14ac:dyDescent="0.3">
      <c r="A38" s="52">
        <v>1</v>
      </c>
      <c r="B38" s="23"/>
      <c r="C38" s="36" t="str">
        <f>'1. Durchg'!C38</f>
        <v>Schaper</v>
      </c>
      <c r="D38" s="24" t="str">
        <f>'1. Durchg'!D38</f>
        <v>Heinz</v>
      </c>
      <c r="E38" s="22">
        <f>'1. Durchg'!E38</f>
        <v>1935</v>
      </c>
      <c r="F38" s="22" t="str">
        <f>'1. Durchg'!F38</f>
        <v>m</v>
      </c>
      <c r="G38" s="66">
        <v>92</v>
      </c>
      <c r="H38" s="66">
        <v>86</v>
      </c>
      <c r="I38" s="66">
        <v>88</v>
      </c>
      <c r="J38" s="23">
        <f>IF(G38&lt;&gt;"",SUM(G38:I38),"")</f>
        <v>266</v>
      </c>
      <c r="K38" s="24">
        <f>'3. Durchg'!L38</f>
        <v>824</v>
      </c>
      <c r="L38" s="38">
        <f>SUM(J38:K38)</f>
        <v>1090</v>
      </c>
    </row>
    <row r="39" spans="1:12" x14ac:dyDescent="0.3">
      <c r="A39" s="53">
        <v>2</v>
      </c>
      <c r="B39" s="28"/>
      <c r="C39" s="20" t="str">
        <f>'1. Durchg'!C39</f>
        <v>leer1</v>
      </c>
      <c r="D39" s="21">
        <f>'1. Durchg'!D39</f>
        <v>0</v>
      </c>
      <c r="E39" s="22">
        <f>'1. Durchg'!E39</f>
        <v>1930</v>
      </c>
      <c r="F39" s="22" t="str">
        <f>'1. Durchg'!F39</f>
        <v>m</v>
      </c>
      <c r="G39" s="64"/>
      <c r="H39" s="64"/>
      <c r="I39" s="64"/>
      <c r="J39" s="28" t="str">
        <f>IF(G39&lt;&gt;"",SUM(G39:I39),"")</f>
        <v/>
      </c>
      <c r="K39" s="24">
        <f>'3. Durchg'!L39</f>
        <v>0</v>
      </c>
      <c r="L39" s="29">
        <f>SUM(J39:K39)</f>
        <v>0</v>
      </c>
    </row>
    <row r="40" spans="1:12" x14ac:dyDescent="0.3">
      <c r="A40" s="53">
        <v>3</v>
      </c>
      <c r="B40" s="28"/>
      <c r="C40" s="20" t="str">
        <f>'1. Durchg'!C40</f>
        <v>leer2</v>
      </c>
      <c r="D40" s="21">
        <f>'1. Durchg'!D40</f>
        <v>0</v>
      </c>
      <c r="E40" s="22">
        <f>'1. Durchg'!E40</f>
        <v>1930</v>
      </c>
      <c r="F40" s="22" t="str">
        <f>'1. Durchg'!F40</f>
        <v>m</v>
      </c>
      <c r="G40" s="64"/>
      <c r="H40" s="64"/>
      <c r="I40" s="64"/>
      <c r="J40" s="28" t="str">
        <f>IF(G40&lt;&gt;"",SUM(G40:I40),"")</f>
        <v/>
      </c>
      <c r="K40" s="24">
        <f>'3. Durchg'!L40</f>
        <v>0</v>
      </c>
      <c r="L40" s="29">
        <f>SUM(J40:K40)</f>
        <v>0</v>
      </c>
    </row>
    <row r="41" spans="1:12" x14ac:dyDescent="0.3">
      <c r="A41" s="30" t="s">
        <v>22</v>
      </c>
      <c r="B41" s="33"/>
      <c r="C41" s="31" t="str">
        <f>'1. Durchg'!C41</f>
        <v>Groß Berkel  II E</v>
      </c>
      <c r="D41" s="31"/>
      <c r="E41" s="32" t="str">
        <f>'1. Durchg'!E41</f>
        <v>Senioren II</v>
      </c>
      <c r="F41" s="32"/>
      <c r="G41" s="65">
        <f>G38+G39+G40</f>
        <v>92</v>
      </c>
      <c r="H41" s="65">
        <f>H38+H39+H40</f>
        <v>86</v>
      </c>
      <c r="I41" s="65">
        <f>I38+I39+I40</f>
        <v>88</v>
      </c>
      <c r="J41" s="33">
        <f>IF(J38="",0,J38)+IF(J39="",0,J39)+IF(J40="",0,J40)</f>
        <v>266</v>
      </c>
      <c r="K41" s="34">
        <f>SUM(K38:K40)</f>
        <v>824</v>
      </c>
      <c r="L41" s="35">
        <f>SUM(J41:K41)</f>
        <v>1090</v>
      </c>
    </row>
    <row r="42" spans="1:12" ht="21" thickBot="1" x14ac:dyDescent="0.35"/>
    <row r="43" spans="1:12" ht="21" thickBot="1" x14ac:dyDescent="0.35">
      <c r="A43" s="54" t="s">
        <v>10</v>
      </c>
      <c r="B43" s="16" t="s">
        <v>11</v>
      </c>
      <c r="C43" s="15" t="s">
        <v>12</v>
      </c>
      <c r="D43" s="15" t="s">
        <v>13</v>
      </c>
      <c r="E43" s="16" t="s">
        <v>14</v>
      </c>
      <c r="F43" s="16"/>
      <c r="G43" s="63" t="s">
        <v>15</v>
      </c>
      <c r="H43" s="63" t="s">
        <v>15</v>
      </c>
      <c r="I43" s="63" t="s">
        <v>15</v>
      </c>
      <c r="J43" s="16" t="s">
        <v>16</v>
      </c>
      <c r="K43" s="15" t="s">
        <v>17</v>
      </c>
      <c r="L43" s="17" t="s">
        <v>18</v>
      </c>
    </row>
    <row r="44" spans="1:12" x14ac:dyDescent="0.3">
      <c r="A44" s="53">
        <v>1</v>
      </c>
      <c r="B44" s="28"/>
      <c r="C44" s="57" t="str">
        <f>'1. Durchg'!C44</f>
        <v>Nauenburg</v>
      </c>
      <c r="D44" s="58" t="str">
        <f>'1. Durchg'!D44</f>
        <v>Harald</v>
      </c>
      <c r="E44" s="22">
        <f>'1. Durchg'!E44</f>
        <v>1957</v>
      </c>
      <c r="F44" s="22" t="str">
        <f>'1. Durchg'!F44</f>
        <v>m</v>
      </c>
      <c r="G44" s="67">
        <v>95</v>
      </c>
      <c r="H44" s="67">
        <v>93</v>
      </c>
      <c r="I44" s="67">
        <v>93</v>
      </c>
      <c r="J44" s="28">
        <f>IF(G44&lt;&gt;"",SUM(G44:I44),"")</f>
        <v>281</v>
      </c>
      <c r="K44" s="24">
        <f>'3. Durchg'!L44</f>
        <v>854</v>
      </c>
      <c r="L44" s="47">
        <f>SUM(J44:K44)</f>
        <v>1135</v>
      </c>
    </row>
    <row r="45" spans="1:12" x14ac:dyDescent="0.3">
      <c r="A45" s="53">
        <v>2</v>
      </c>
      <c r="B45" s="28"/>
      <c r="C45" s="21" t="str">
        <f>'1. Durchg'!C45</f>
        <v>Bartling</v>
      </c>
      <c r="D45" s="21" t="str">
        <f>'1. Durchg'!D45</f>
        <v>Walter</v>
      </c>
      <c r="E45" s="22">
        <f>'1. Durchg'!E45</f>
        <v>1948</v>
      </c>
      <c r="F45" s="22" t="str">
        <f>'1. Durchg'!F45</f>
        <v>m</v>
      </c>
      <c r="G45" s="64">
        <v>95</v>
      </c>
      <c r="H45" s="64">
        <v>89</v>
      </c>
      <c r="I45" s="64">
        <v>92</v>
      </c>
      <c r="J45" s="28">
        <f>IF(G45&lt;&gt;"",SUM(G45:I45),"")</f>
        <v>276</v>
      </c>
      <c r="K45" s="24">
        <f>'3. Durchg'!L45</f>
        <v>810</v>
      </c>
      <c r="L45" s="29">
        <f>SUM(J45:K45)</f>
        <v>1086</v>
      </c>
    </row>
    <row r="46" spans="1:12" x14ac:dyDescent="0.3">
      <c r="A46" s="53">
        <v>3</v>
      </c>
      <c r="B46" s="28"/>
      <c r="C46" s="20" t="str">
        <f>'1. Durchg'!C46</f>
        <v>Nolte</v>
      </c>
      <c r="D46" s="21" t="str">
        <f>'1. Durchg'!D46</f>
        <v>Susanne</v>
      </c>
      <c r="E46" s="22">
        <f>'1. Durchg'!E46</f>
        <v>1968</v>
      </c>
      <c r="F46" s="22" t="str">
        <f>'1. Durchg'!F46</f>
        <v>w</v>
      </c>
      <c r="G46" s="64">
        <v>93</v>
      </c>
      <c r="H46" s="64">
        <v>96</v>
      </c>
      <c r="I46" s="64">
        <v>92</v>
      </c>
      <c r="J46" s="28">
        <f>IF(G46&lt;&gt;"",SUM(G46:I46),"")</f>
        <v>281</v>
      </c>
      <c r="K46" s="24">
        <f>'3. Durchg'!L46</f>
        <v>822</v>
      </c>
      <c r="L46" s="29">
        <f>SUM(J46:K46)</f>
        <v>1103</v>
      </c>
    </row>
    <row r="47" spans="1:12" x14ac:dyDescent="0.3">
      <c r="A47" s="40" t="s">
        <v>22</v>
      </c>
      <c r="B47" s="59"/>
      <c r="C47" s="41" t="str">
        <f>'1. Durchg'!C47</f>
        <v>KKS Klein Berkel I</v>
      </c>
      <c r="D47" s="48"/>
      <c r="E47" s="32" t="str">
        <f>'1. Durchg'!E47</f>
        <v>Senioren I</v>
      </c>
      <c r="F47" s="32"/>
      <c r="G47" s="65">
        <f>G44+G45+G46</f>
        <v>283</v>
      </c>
      <c r="H47" s="65">
        <f>H44+H45+H46</f>
        <v>278</v>
      </c>
      <c r="I47" s="65">
        <f>I44+I45+I46</f>
        <v>277</v>
      </c>
      <c r="J47" s="33">
        <f>IF(J44="",0,J44)+IF(J45="",0,J45)+IF(J46="",0,J46)</f>
        <v>838</v>
      </c>
      <c r="K47" s="34">
        <f>SUM(K44:K46)</f>
        <v>2486</v>
      </c>
      <c r="L47" s="35">
        <f>SUM(J47:K47)</f>
        <v>3324</v>
      </c>
    </row>
    <row r="48" spans="1:12" x14ac:dyDescent="0.3">
      <c r="A48" s="5"/>
      <c r="C48" s="5"/>
      <c r="D48" s="5"/>
      <c r="E48" s="45"/>
      <c r="F48" s="45"/>
    </row>
    <row r="49" spans="1:12" x14ac:dyDescent="0.3">
      <c r="A49" s="54" t="s">
        <v>10</v>
      </c>
      <c r="B49" s="16" t="s">
        <v>11</v>
      </c>
      <c r="C49" s="15" t="s">
        <v>12</v>
      </c>
      <c r="D49" s="15" t="s">
        <v>13</v>
      </c>
      <c r="E49" s="16" t="s">
        <v>14</v>
      </c>
      <c r="F49" s="16"/>
      <c r="G49" s="63" t="s">
        <v>15</v>
      </c>
      <c r="H49" s="63" t="s">
        <v>15</v>
      </c>
      <c r="I49" s="63" t="s">
        <v>15</v>
      </c>
      <c r="J49" s="16" t="s">
        <v>16</v>
      </c>
      <c r="K49" s="15" t="s">
        <v>17</v>
      </c>
      <c r="L49" s="17" t="s">
        <v>18</v>
      </c>
    </row>
    <row r="50" spans="1:12" x14ac:dyDescent="0.3">
      <c r="A50" s="53">
        <v>1</v>
      </c>
      <c r="B50" s="28"/>
      <c r="C50" s="21" t="str">
        <f>'1. Durchg'!C50</f>
        <v>Meyer</v>
      </c>
      <c r="D50" s="21" t="str">
        <f>'1. Durchg'!D50</f>
        <v>Jutta</v>
      </c>
      <c r="E50" s="22">
        <f>'1. Durchg'!E50</f>
        <v>1963</v>
      </c>
      <c r="F50" s="22" t="str">
        <f>'1. Durchg'!F50</f>
        <v>w</v>
      </c>
      <c r="G50" s="64">
        <v>92</v>
      </c>
      <c r="H50" s="64">
        <v>90</v>
      </c>
      <c r="I50" s="64">
        <v>91</v>
      </c>
      <c r="J50" s="28">
        <f>IF(G50&lt;&gt;"",SUM(G50:I50),"")</f>
        <v>273</v>
      </c>
      <c r="K50" s="21">
        <f>'3. Durchg'!L50</f>
        <v>810</v>
      </c>
      <c r="L50" s="47">
        <f>SUM(J50:K50)</f>
        <v>1083</v>
      </c>
    </row>
    <row r="51" spans="1:12" x14ac:dyDescent="0.3">
      <c r="A51" s="53">
        <v>2</v>
      </c>
      <c r="B51" s="28"/>
      <c r="C51" s="21" t="str">
        <f>'1. Durchg'!C51</f>
        <v>Meyer</v>
      </c>
      <c r="D51" s="21" t="str">
        <f>'1. Durchg'!D51</f>
        <v>Hans-Jürgen</v>
      </c>
      <c r="E51" s="22">
        <f>'1. Durchg'!E51</f>
        <v>1959</v>
      </c>
      <c r="F51" s="22" t="str">
        <f>'1. Durchg'!F51</f>
        <v>m</v>
      </c>
      <c r="G51" s="64">
        <v>92</v>
      </c>
      <c r="H51" s="64">
        <v>95</v>
      </c>
      <c r="I51" s="64">
        <v>99</v>
      </c>
      <c r="J51" s="28">
        <f>IF(G51&lt;&gt;"",SUM(G51:I51),"")</f>
        <v>286</v>
      </c>
      <c r="K51" s="21">
        <f>'3. Durchg'!L51</f>
        <v>841</v>
      </c>
      <c r="L51" s="29">
        <f>SUM(J51:K51)</f>
        <v>1127</v>
      </c>
    </row>
    <row r="52" spans="1:12" x14ac:dyDescent="0.3">
      <c r="A52" s="53">
        <v>3</v>
      </c>
      <c r="B52" s="28"/>
      <c r="C52" s="21" t="str">
        <f>'1. Durchg'!C52</f>
        <v>Troche</v>
      </c>
      <c r="D52" s="21" t="str">
        <f>'1. Durchg'!D52</f>
        <v>Siegfried</v>
      </c>
      <c r="E52" s="22">
        <f>'1. Durchg'!E52</f>
        <v>1941</v>
      </c>
      <c r="F52" s="22" t="str">
        <f>'1. Durchg'!F52</f>
        <v>m</v>
      </c>
      <c r="G52" s="64">
        <v>94</v>
      </c>
      <c r="H52" s="64">
        <v>97</v>
      </c>
      <c r="I52" s="64">
        <v>91</v>
      </c>
      <c r="J52" s="28">
        <f>IF(G52&lt;&gt;"",SUM(G52:I52),"")</f>
        <v>282</v>
      </c>
      <c r="K52" s="21">
        <f>'3. Durchg'!L52</f>
        <v>841</v>
      </c>
      <c r="L52" s="29">
        <f>SUM(J52:K52)</f>
        <v>1123</v>
      </c>
    </row>
    <row r="53" spans="1:12" x14ac:dyDescent="0.3">
      <c r="A53" s="40" t="s">
        <v>22</v>
      </c>
      <c r="B53" s="41"/>
      <c r="C53" s="41" t="str">
        <f>'1. Durchg'!C53</f>
        <v>KKS Klein Berkel II</v>
      </c>
      <c r="D53" s="48"/>
      <c r="E53" s="32" t="str">
        <f>'1. Durchg'!E53</f>
        <v>Senioren I</v>
      </c>
      <c r="F53" s="32"/>
      <c r="G53" s="65">
        <f>G50+G51+G52</f>
        <v>278</v>
      </c>
      <c r="H53" s="65">
        <f>H50+H51+H52</f>
        <v>282</v>
      </c>
      <c r="I53" s="65">
        <f>I50+I51+I52</f>
        <v>281</v>
      </c>
      <c r="J53" s="33">
        <f>IF(J50="",0,J50)+IF(J51="",0,J51)+IF(J52="",0,J52)</f>
        <v>841</v>
      </c>
      <c r="K53" s="34">
        <f>SUM(K50:K52)</f>
        <v>2492</v>
      </c>
      <c r="L53" s="35">
        <f>SUM(J53:K53)</f>
        <v>3333</v>
      </c>
    </row>
    <row r="55" spans="1:12" x14ac:dyDescent="0.3">
      <c r="A55" s="54" t="s">
        <v>10</v>
      </c>
      <c r="B55" s="16" t="s">
        <v>11</v>
      </c>
      <c r="C55" s="15" t="s">
        <v>12</v>
      </c>
      <c r="D55" s="15" t="s">
        <v>13</v>
      </c>
      <c r="E55" s="16" t="s">
        <v>14</v>
      </c>
      <c r="F55" s="16"/>
      <c r="G55" s="63" t="s">
        <v>15</v>
      </c>
      <c r="H55" s="63" t="s">
        <v>15</v>
      </c>
      <c r="I55" s="63" t="s">
        <v>15</v>
      </c>
      <c r="J55" s="16" t="s">
        <v>16</v>
      </c>
      <c r="K55" s="15" t="s">
        <v>17</v>
      </c>
      <c r="L55" s="17" t="s">
        <v>18</v>
      </c>
    </row>
    <row r="56" spans="1:12" x14ac:dyDescent="0.3">
      <c r="A56" s="53">
        <v>1</v>
      </c>
      <c r="B56" s="28"/>
      <c r="C56" s="21" t="str">
        <f>'1. Durchg'!C56</f>
        <v>Fischer</v>
      </c>
      <c r="D56" s="21" t="str">
        <f>'1. Durchg'!D56</f>
        <v>Kevin</v>
      </c>
      <c r="E56" s="22">
        <f>'1. Durchg'!E56</f>
        <v>1997</v>
      </c>
      <c r="F56" s="22" t="str">
        <f>'1. Durchg'!F56</f>
        <v>m</v>
      </c>
      <c r="G56" s="64">
        <v>89</v>
      </c>
      <c r="H56" s="64">
        <v>95</v>
      </c>
      <c r="I56" s="64">
        <v>93</v>
      </c>
      <c r="J56" s="28">
        <f>IF(G56&lt;&gt;"",SUM(G56:I56),"")</f>
        <v>277</v>
      </c>
      <c r="K56" s="21">
        <f>'3. Durchg'!L56</f>
        <v>834</v>
      </c>
      <c r="L56" s="47">
        <f>SUM(J56:K56)</f>
        <v>1111</v>
      </c>
    </row>
    <row r="57" spans="1:12" x14ac:dyDescent="0.3">
      <c r="A57" s="53">
        <v>2</v>
      </c>
      <c r="B57" s="28"/>
      <c r="C57" s="21" t="str">
        <f>'1. Durchg'!C57</f>
        <v>Gröling</v>
      </c>
      <c r="D57" s="21" t="str">
        <f>'1. Durchg'!D57</f>
        <v>Connor</v>
      </c>
      <c r="E57" s="22">
        <f>'1. Durchg'!E57</f>
        <v>2002</v>
      </c>
      <c r="F57" s="22" t="str">
        <f>'1. Durchg'!F57</f>
        <v>m</v>
      </c>
      <c r="G57" s="64">
        <v>94</v>
      </c>
      <c r="H57" s="64">
        <v>96</v>
      </c>
      <c r="I57" s="64">
        <v>96</v>
      </c>
      <c r="J57" s="28">
        <f>IF(G57&lt;&gt;"",SUM(G57:I57),"")</f>
        <v>286</v>
      </c>
      <c r="K57" s="21">
        <f>'3. Durchg'!L57</f>
        <v>865</v>
      </c>
      <c r="L57" s="29">
        <f>SUM(J57:K57)</f>
        <v>1151</v>
      </c>
    </row>
    <row r="58" spans="1:12" x14ac:dyDescent="0.3">
      <c r="A58" s="53">
        <v>3</v>
      </c>
      <c r="B58" s="28"/>
      <c r="C58" s="21" t="str">
        <f>'1. Durchg'!C58</f>
        <v>Jung</v>
      </c>
      <c r="D58" s="21" t="str">
        <f>'1. Durchg'!D58</f>
        <v>Joshua</v>
      </c>
      <c r="E58" s="22">
        <f>'1. Durchg'!E58</f>
        <v>1994</v>
      </c>
      <c r="F58" s="22" t="str">
        <f>'1. Durchg'!F58</f>
        <v>m</v>
      </c>
      <c r="G58" s="64">
        <v>99</v>
      </c>
      <c r="H58" s="64">
        <v>98</v>
      </c>
      <c r="I58" s="64">
        <v>98</v>
      </c>
      <c r="J58" s="28">
        <f>IF(G58&lt;&gt;"",SUM(G58:I58),"")</f>
        <v>295</v>
      </c>
      <c r="K58" s="21">
        <f>'3. Durchg'!L58</f>
        <v>853</v>
      </c>
      <c r="L58" s="29">
        <f>SUM(J58:K58)</f>
        <v>1148</v>
      </c>
    </row>
    <row r="59" spans="1:12" x14ac:dyDescent="0.3">
      <c r="A59" s="40" t="s">
        <v>22</v>
      </c>
      <c r="B59" s="41"/>
      <c r="C59" s="41" t="str">
        <f>'1. Durchg'!C59</f>
        <v>KKS Klein Berkel III</v>
      </c>
      <c r="D59" s="48"/>
      <c r="E59" s="32" t="str">
        <f>'1. Durchg'!E59</f>
        <v>Senioren 0</v>
      </c>
      <c r="F59" s="32"/>
      <c r="G59" s="65">
        <f>G56+G57+G58</f>
        <v>282</v>
      </c>
      <c r="H59" s="65">
        <f>H56+H57+H58</f>
        <v>289</v>
      </c>
      <c r="I59" s="65">
        <f>I56+I57+I58</f>
        <v>287</v>
      </c>
      <c r="J59" s="33">
        <f>IF(J56="",0,J56)+IF(J57="",0,J57)+IF(J58="",0,J58)</f>
        <v>858</v>
      </c>
      <c r="K59" s="34">
        <f>SUM(K56:K58)</f>
        <v>2552</v>
      </c>
      <c r="L59" s="35">
        <f>SUM(J59:K59)</f>
        <v>3410</v>
      </c>
    </row>
    <row r="60" spans="1:12" ht="21" thickBot="1" x14ac:dyDescent="0.35">
      <c r="E60" s="44"/>
      <c r="F60" s="44"/>
    </row>
    <row r="61" spans="1:12" ht="21" thickBot="1" x14ac:dyDescent="0.35">
      <c r="A61" s="54" t="s">
        <v>10</v>
      </c>
      <c r="B61" s="16" t="s">
        <v>11</v>
      </c>
      <c r="C61" s="15" t="s">
        <v>12</v>
      </c>
      <c r="D61" s="15" t="s">
        <v>13</v>
      </c>
      <c r="E61" s="16" t="s">
        <v>14</v>
      </c>
      <c r="F61" s="16"/>
      <c r="G61" s="63" t="s">
        <v>15</v>
      </c>
      <c r="H61" s="63" t="s">
        <v>15</v>
      </c>
      <c r="I61" s="63" t="s">
        <v>15</v>
      </c>
      <c r="J61" s="16" t="s">
        <v>16</v>
      </c>
      <c r="K61" s="15" t="s">
        <v>17</v>
      </c>
      <c r="L61" s="17" t="s">
        <v>18</v>
      </c>
    </row>
    <row r="62" spans="1:12" x14ac:dyDescent="0.3">
      <c r="A62" s="53">
        <v>1</v>
      </c>
      <c r="B62" s="28"/>
      <c r="C62" s="21" t="str">
        <f>'1. Durchg'!C62</f>
        <v>Fischer</v>
      </c>
      <c r="D62" s="21" t="str">
        <f>'1. Durchg'!D62</f>
        <v>Tabea</v>
      </c>
      <c r="E62" s="22">
        <f>'1. Durchg'!E62</f>
        <v>2008</v>
      </c>
      <c r="F62" s="22" t="str">
        <f>'1. Durchg'!F62</f>
        <v>w</v>
      </c>
      <c r="G62" s="64">
        <v>95</v>
      </c>
      <c r="H62" s="64">
        <v>94</v>
      </c>
      <c r="I62" s="64">
        <v>90</v>
      </c>
      <c r="J62" s="28">
        <f>IF(G62&lt;&gt;"",SUM(G62:I62),"")</f>
        <v>279</v>
      </c>
      <c r="K62" s="21">
        <f>'3. Durchg'!L62</f>
        <v>819</v>
      </c>
      <c r="L62" s="47">
        <f>SUM(J62:K62)</f>
        <v>1098</v>
      </c>
    </row>
    <row r="63" spans="1:12" x14ac:dyDescent="0.3">
      <c r="A63" s="53">
        <v>2</v>
      </c>
      <c r="B63" s="28"/>
      <c r="C63" s="21" t="str">
        <f>'1. Durchg'!C63</f>
        <v>Brüggemann</v>
      </c>
      <c r="D63" s="21" t="str">
        <f>'1. Durchg'!D63</f>
        <v>Anna</v>
      </c>
      <c r="E63" s="22">
        <f>'1. Durchg'!E63</f>
        <v>2009</v>
      </c>
      <c r="F63" s="22" t="str">
        <f>'1. Durchg'!F63</f>
        <v>w</v>
      </c>
      <c r="G63" s="64">
        <v>99</v>
      </c>
      <c r="H63" s="64">
        <v>98</v>
      </c>
      <c r="I63" s="64">
        <v>98</v>
      </c>
      <c r="J63" s="28">
        <f>IF(G63&lt;&gt;"",SUM(G63:I63),"")</f>
        <v>295</v>
      </c>
      <c r="K63" s="21">
        <f>'3. Durchg'!L63</f>
        <v>867</v>
      </c>
      <c r="L63" s="29">
        <f>SUM(J63:K63)</f>
        <v>1162</v>
      </c>
    </row>
    <row r="64" spans="1:12" x14ac:dyDescent="0.3">
      <c r="A64" s="53">
        <v>3</v>
      </c>
      <c r="B64" s="28"/>
      <c r="C64" s="21" t="str">
        <f>'1. Durchg'!C64</f>
        <v>Grote</v>
      </c>
      <c r="D64" s="21" t="str">
        <f>'1. Durchg'!D64</f>
        <v>Alina</v>
      </c>
      <c r="E64" s="22">
        <f>'1. Durchg'!E64</f>
        <v>2008</v>
      </c>
      <c r="F64" s="22" t="str">
        <f>'1. Durchg'!F64</f>
        <v>w</v>
      </c>
      <c r="G64" s="64">
        <v>88</v>
      </c>
      <c r="H64" s="64">
        <v>84</v>
      </c>
      <c r="I64" s="64">
        <v>89</v>
      </c>
      <c r="J64" s="28">
        <f>IF(G64&lt;&gt;"",SUM(G64:I64),"")</f>
        <v>261</v>
      </c>
      <c r="K64" s="21">
        <f>'3. Durchg'!L64</f>
        <v>775</v>
      </c>
      <c r="L64" s="29">
        <f>SUM(J64:K64)</f>
        <v>1036</v>
      </c>
    </row>
    <row r="65" spans="1:12" ht="21" thickBot="1" x14ac:dyDescent="0.35">
      <c r="A65" s="40" t="s">
        <v>22</v>
      </c>
      <c r="B65" s="41"/>
      <c r="C65" s="41" t="str">
        <f>'1. Durchg'!C65</f>
        <v>KKS Klein Berkel IV</v>
      </c>
      <c r="D65" s="48"/>
      <c r="E65" s="32" t="str">
        <f>'1. Durchg'!E65</f>
        <v>Jugend</v>
      </c>
      <c r="F65" s="32"/>
      <c r="G65" s="65">
        <f>G62+G63+G64</f>
        <v>282</v>
      </c>
      <c r="H65" s="65">
        <f>H62+H63+H64</f>
        <v>276</v>
      </c>
      <c r="I65" s="65">
        <f>I62+I63+I64</f>
        <v>277</v>
      </c>
      <c r="J65" s="33">
        <f>IF(J62="",0,J62)+IF(J63="",0,J63)+IF(J64="",0,J64)</f>
        <v>835</v>
      </c>
      <c r="K65" s="34">
        <f>SUM(K62:K64)</f>
        <v>2461</v>
      </c>
      <c r="L65" s="35">
        <f>SUM(J65:K65)</f>
        <v>3296</v>
      </c>
    </row>
    <row r="66" spans="1:12" ht="21" thickBot="1" x14ac:dyDescent="0.35">
      <c r="E66" s="44"/>
      <c r="F66" s="44"/>
    </row>
    <row r="67" spans="1:12" ht="21" thickBot="1" x14ac:dyDescent="0.35">
      <c r="A67" s="54" t="s">
        <v>10</v>
      </c>
      <c r="B67" s="16" t="s">
        <v>11</v>
      </c>
      <c r="C67" s="15" t="s">
        <v>12</v>
      </c>
      <c r="D67" s="15" t="s">
        <v>13</v>
      </c>
      <c r="E67" s="16" t="s">
        <v>14</v>
      </c>
      <c r="F67" s="16"/>
      <c r="G67" s="63" t="s">
        <v>15</v>
      </c>
      <c r="H67" s="63" t="s">
        <v>15</v>
      </c>
      <c r="I67" s="63" t="s">
        <v>15</v>
      </c>
      <c r="J67" s="16" t="s">
        <v>16</v>
      </c>
      <c r="K67" s="15" t="s">
        <v>17</v>
      </c>
      <c r="L67" s="17" t="s">
        <v>18</v>
      </c>
    </row>
    <row r="68" spans="1:12" x14ac:dyDescent="0.3">
      <c r="A68" s="53">
        <v>1</v>
      </c>
      <c r="B68" s="28"/>
      <c r="C68" s="21" t="str">
        <f>'1. Durchg'!C68</f>
        <v>Brucksch</v>
      </c>
      <c r="D68" s="21" t="str">
        <f>'1. Durchg'!D68</f>
        <v>Jan</v>
      </c>
      <c r="E68" s="22">
        <f>'1. Durchg'!E68</f>
        <v>1996</v>
      </c>
      <c r="F68" s="22" t="str">
        <f>'1. Durchg'!F68</f>
        <v>m</v>
      </c>
      <c r="G68" s="64">
        <v>92</v>
      </c>
      <c r="H68" s="64">
        <v>90</v>
      </c>
      <c r="I68" s="64">
        <v>84</v>
      </c>
      <c r="J68" s="28">
        <f>IF(G68&lt;&gt;"",SUM(G68:I68),"")</f>
        <v>266</v>
      </c>
      <c r="K68" s="21">
        <f>'3. Durchg'!L68</f>
        <v>835</v>
      </c>
      <c r="L68" s="47">
        <f>SUM(J68:K68)</f>
        <v>1101</v>
      </c>
    </row>
    <row r="69" spans="1:12" x14ac:dyDescent="0.3">
      <c r="A69" s="53">
        <v>2</v>
      </c>
      <c r="B69" s="28"/>
      <c r="C69" s="21" t="str">
        <f>'1. Durchg'!C69</f>
        <v>Nolte</v>
      </c>
      <c r="D69" s="21" t="str">
        <f>'1. Durchg'!D69</f>
        <v>Alina</v>
      </c>
      <c r="E69" s="22">
        <f>'1. Durchg'!E69</f>
        <v>1999</v>
      </c>
      <c r="F69" s="22" t="str">
        <f>'1. Durchg'!F69</f>
        <v>w</v>
      </c>
      <c r="G69" s="64">
        <v>93</v>
      </c>
      <c r="H69" s="64">
        <v>93</v>
      </c>
      <c r="I69" s="64">
        <v>82</v>
      </c>
      <c r="J69" s="28">
        <f>IF(G69&lt;&gt;"",SUM(G69:I69),"")</f>
        <v>268</v>
      </c>
      <c r="K69" s="21">
        <f>'3. Durchg'!L69</f>
        <v>798</v>
      </c>
      <c r="L69" s="29">
        <f>SUM(J69:K69)</f>
        <v>1066</v>
      </c>
    </row>
    <row r="70" spans="1:12" x14ac:dyDescent="0.3">
      <c r="A70" s="53">
        <v>3</v>
      </c>
      <c r="B70" s="28"/>
      <c r="C70" s="21" t="str">
        <f>'1. Durchg'!C70</f>
        <v>Miebs</v>
      </c>
      <c r="D70" s="21" t="str">
        <f>'1. Durchg'!D70</f>
        <v>Maximilian</v>
      </c>
      <c r="E70" s="22">
        <f>'1. Durchg'!E70</f>
        <v>1997</v>
      </c>
      <c r="F70" s="22" t="str">
        <f>'1. Durchg'!F70</f>
        <v>m</v>
      </c>
      <c r="G70" s="64">
        <v>78</v>
      </c>
      <c r="H70" s="64">
        <v>87</v>
      </c>
      <c r="I70" s="64">
        <v>91</v>
      </c>
      <c r="J70" s="28">
        <f>IF(G70&lt;&gt;"",SUM(G70:I70),"")</f>
        <v>256</v>
      </c>
      <c r="K70" s="21">
        <f>'3. Durchg'!L70</f>
        <v>827</v>
      </c>
      <c r="L70" s="29">
        <f>SUM(J70:K70)</f>
        <v>1083</v>
      </c>
    </row>
    <row r="71" spans="1:12" ht="21" thickBot="1" x14ac:dyDescent="0.35">
      <c r="A71" s="40" t="s">
        <v>22</v>
      </c>
      <c r="B71" s="41"/>
      <c r="C71" s="41" t="str">
        <f>'1. Durchg'!C71</f>
        <v>KKS Klein Berkel V</v>
      </c>
      <c r="D71" s="48"/>
      <c r="E71" s="32" t="str">
        <f>'1. Durchg'!E71</f>
        <v>Senioren 0</v>
      </c>
      <c r="F71" s="32"/>
      <c r="G71" s="65">
        <f>G68+G69+G70</f>
        <v>263</v>
      </c>
      <c r="H71" s="65">
        <f>H68+H69+H70</f>
        <v>270</v>
      </c>
      <c r="I71" s="65">
        <f>I68+I69+I70</f>
        <v>257</v>
      </c>
      <c r="J71" s="33">
        <f>IF(J68="",0,J68)+IF(J69="",0,J69)+IF(J70="",0,J70)</f>
        <v>790</v>
      </c>
      <c r="K71" s="34">
        <f>SUM(K68:K70)</f>
        <v>2460</v>
      </c>
      <c r="L71" s="35">
        <f>SUM(J71:K71)</f>
        <v>3250</v>
      </c>
    </row>
    <row r="72" spans="1:12" ht="21" thickBot="1" x14ac:dyDescent="0.35">
      <c r="E72" s="44"/>
      <c r="F72" s="44"/>
    </row>
    <row r="73" spans="1:12" ht="21" thickBot="1" x14ac:dyDescent="0.35">
      <c r="A73" s="54" t="s">
        <v>10</v>
      </c>
      <c r="B73" s="16" t="s">
        <v>11</v>
      </c>
      <c r="C73" s="15" t="s">
        <v>12</v>
      </c>
      <c r="D73" s="15" t="s">
        <v>13</v>
      </c>
      <c r="E73" s="16" t="s">
        <v>14</v>
      </c>
      <c r="F73" s="16"/>
      <c r="G73" s="63" t="s">
        <v>15</v>
      </c>
      <c r="H73" s="63" t="s">
        <v>15</v>
      </c>
      <c r="I73" s="63" t="s">
        <v>15</v>
      </c>
      <c r="J73" s="16" t="s">
        <v>16</v>
      </c>
      <c r="K73" s="15" t="s">
        <v>17</v>
      </c>
      <c r="L73" s="17" t="s">
        <v>18</v>
      </c>
    </row>
    <row r="74" spans="1:12" x14ac:dyDescent="0.3">
      <c r="A74" s="53">
        <v>1</v>
      </c>
      <c r="B74" s="28"/>
      <c r="C74" s="21" t="str">
        <f>'1. Durchg'!C74</f>
        <v>Wessel</v>
      </c>
      <c r="D74" s="21" t="str">
        <f>'1. Durchg'!D74</f>
        <v>Ricarda</v>
      </c>
      <c r="E74" s="22">
        <f>'1. Durchg'!E74</f>
        <v>2003</v>
      </c>
      <c r="F74" s="22" t="str">
        <f>'1. Durchg'!F74</f>
        <v>w</v>
      </c>
      <c r="G74" s="64">
        <v>91</v>
      </c>
      <c r="H74" s="64">
        <v>94</v>
      </c>
      <c r="I74" s="64">
        <v>93</v>
      </c>
      <c r="J74" s="28">
        <f>IF(G74&lt;&gt;"",SUM(G74:I74),"")</f>
        <v>278</v>
      </c>
      <c r="K74" s="21">
        <f>'3. Durchg'!L74</f>
        <v>784</v>
      </c>
      <c r="L74" s="47">
        <f>SUM(J74:K74)</f>
        <v>1062</v>
      </c>
    </row>
    <row r="75" spans="1:12" x14ac:dyDescent="0.3">
      <c r="A75" s="53">
        <v>2</v>
      </c>
      <c r="B75" s="28"/>
      <c r="C75" s="21" t="str">
        <f>'1. Durchg'!C75</f>
        <v>Venten</v>
      </c>
      <c r="D75" s="21" t="str">
        <f>'1. Durchg'!D75</f>
        <v>Marie</v>
      </c>
      <c r="E75" s="22">
        <f>'1. Durchg'!E75</f>
        <v>2004</v>
      </c>
      <c r="F75" s="22" t="str">
        <f>'1. Durchg'!F75</f>
        <v>w</v>
      </c>
      <c r="G75" s="64">
        <v>90</v>
      </c>
      <c r="H75" s="64">
        <v>80</v>
      </c>
      <c r="I75" s="64">
        <v>90</v>
      </c>
      <c r="J75" s="28">
        <f>IF(G75&lt;&gt;"",SUM(G75:I75),"")</f>
        <v>260</v>
      </c>
      <c r="K75" s="21">
        <f>'3. Durchg'!L75</f>
        <v>813</v>
      </c>
      <c r="L75" s="29">
        <f>SUM(J75:K75)</f>
        <v>1073</v>
      </c>
    </row>
    <row r="76" spans="1:12" x14ac:dyDescent="0.3">
      <c r="A76" s="53">
        <v>3</v>
      </c>
      <c r="B76" s="28"/>
      <c r="C76" s="21" t="str">
        <f>'1. Durchg'!C76</f>
        <v>leer4</v>
      </c>
      <c r="D76" s="21">
        <f>'1. Durchg'!D76</f>
        <v>0</v>
      </c>
      <c r="E76" s="22">
        <f>'1. Durchg'!E76</f>
        <v>0</v>
      </c>
      <c r="F76" s="22" t="str">
        <f>'1. Durchg'!F76</f>
        <v>w</v>
      </c>
      <c r="G76" s="64"/>
      <c r="H76" s="64"/>
      <c r="I76" s="64"/>
      <c r="J76" s="28" t="str">
        <f>IF(G76&lt;&gt;"",SUM(G76:I76),"")</f>
        <v/>
      </c>
      <c r="K76" s="21">
        <f>'3. Durchg'!L76</f>
        <v>0</v>
      </c>
      <c r="L76" s="29">
        <f>SUM(J76:K76)</f>
        <v>0</v>
      </c>
    </row>
    <row r="77" spans="1:12" ht="21" thickBot="1" x14ac:dyDescent="0.35">
      <c r="A77" s="40" t="s">
        <v>22</v>
      </c>
      <c r="B77" s="41"/>
      <c r="C77" s="41" t="str">
        <f>'1. Durchg'!C77</f>
        <v>KKS Klein Berkel VI E</v>
      </c>
      <c r="D77" s="48"/>
      <c r="E77" s="32" t="str">
        <f>'1. Durchg'!E77</f>
        <v>Senioren 0</v>
      </c>
      <c r="F77" s="32"/>
      <c r="G77" s="65">
        <f>G74+G75+G76</f>
        <v>181</v>
      </c>
      <c r="H77" s="65">
        <f>H74+H75+H76</f>
        <v>174</v>
      </c>
      <c r="I77" s="65">
        <f>I74+I75+I76</f>
        <v>183</v>
      </c>
      <c r="J77" s="33">
        <f>IF(J74="",0,J74)+IF(J75="",0,J75)+IF(J76="",0,J76)</f>
        <v>538</v>
      </c>
      <c r="K77" s="34">
        <f>SUM(K74:K76)</f>
        <v>1597</v>
      </c>
      <c r="L77" s="35">
        <f>SUM(J77:K77)</f>
        <v>2135</v>
      </c>
    </row>
    <row r="78" spans="1:12" ht="21" thickBot="1" x14ac:dyDescent="0.35">
      <c r="E78" s="44"/>
      <c r="F78" s="44"/>
    </row>
    <row r="79" spans="1:12" ht="21" thickBot="1" x14ac:dyDescent="0.35">
      <c r="A79" s="54" t="s">
        <v>10</v>
      </c>
      <c r="B79" s="16" t="s">
        <v>11</v>
      </c>
      <c r="C79" s="15" t="s">
        <v>12</v>
      </c>
      <c r="D79" s="15" t="s">
        <v>13</v>
      </c>
      <c r="E79" s="16" t="s">
        <v>14</v>
      </c>
      <c r="F79" s="16"/>
      <c r="G79" s="63" t="s">
        <v>15</v>
      </c>
      <c r="H79" s="63" t="s">
        <v>15</v>
      </c>
      <c r="I79" s="63" t="s">
        <v>15</v>
      </c>
      <c r="J79" s="16" t="s">
        <v>16</v>
      </c>
      <c r="K79" s="15" t="s">
        <v>17</v>
      </c>
      <c r="L79" s="17" t="s">
        <v>18</v>
      </c>
    </row>
    <row r="80" spans="1:12" x14ac:dyDescent="0.3">
      <c r="A80" s="52">
        <v>1</v>
      </c>
      <c r="B80" s="23"/>
      <c r="C80" s="36" t="str">
        <f>'1. Durchg'!C80</f>
        <v>Fricke</v>
      </c>
      <c r="D80" s="24" t="str">
        <f>'1. Durchg'!D80</f>
        <v>Heike</v>
      </c>
      <c r="E80" s="22">
        <f>'1. Durchg'!E80</f>
        <v>1957</v>
      </c>
      <c r="F80" s="22" t="str">
        <f>'1. Durchg'!F80</f>
        <v>w</v>
      </c>
      <c r="G80" s="66">
        <v>96</v>
      </c>
      <c r="H80" s="66">
        <v>96</v>
      </c>
      <c r="I80" s="66">
        <v>93</v>
      </c>
      <c r="J80" s="23">
        <f>IF(G80&lt;&gt;"",SUM(G80:I80),"")</f>
        <v>285</v>
      </c>
      <c r="K80" s="24">
        <f>'3. Durchg'!L80</f>
        <v>803</v>
      </c>
      <c r="L80" s="38">
        <f>SUM(J80:K80)</f>
        <v>1088</v>
      </c>
    </row>
    <row r="81" spans="1:12" x14ac:dyDescent="0.3">
      <c r="A81" s="53">
        <v>2</v>
      </c>
      <c r="B81" s="28"/>
      <c r="C81" s="20" t="str">
        <f>'1. Durchg'!C81</f>
        <v>Reese</v>
      </c>
      <c r="D81" s="21" t="str">
        <f>'1. Durchg'!D81</f>
        <v>Barbara</v>
      </c>
      <c r="E81" s="22">
        <f>'1. Durchg'!E81</f>
        <v>1954</v>
      </c>
      <c r="F81" s="22" t="str">
        <f>'1. Durchg'!F81</f>
        <v>w</v>
      </c>
      <c r="G81" s="64">
        <v>92</v>
      </c>
      <c r="H81" s="64">
        <v>96</v>
      </c>
      <c r="I81" s="64">
        <v>96</v>
      </c>
      <c r="J81" s="28">
        <f>IF(G81&lt;&gt;"",SUM(G81:I81),"")</f>
        <v>284</v>
      </c>
      <c r="K81" s="24">
        <f>'3. Durchg'!L81</f>
        <v>853</v>
      </c>
      <c r="L81" s="29">
        <f>SUM(J81:K81)</f>
        <v>1137</v>
      </c>
    </row>
    <row r="82" spans="1:12" x14ac:dyDescent="0.3">
      <c r="A82" s="53">
        <v>3</v>
      </c>
      <c r="B82" s="28"/>
      <c r="C82" s="20" t="str">
        <f>'1. Durchg'!C82</f>
        <v>Reese</v>
      </c>
      <c r="D82" s="21" t="str">
        <f>'1. Durchg'!D82</f>
        <v>Reinhardt</v>
      </c>
      <c r="E82" s="22">
        <f>'1. Durchg'!E82</f>
        <v>1951</v>
      </c>
      <c r="F82" s="22" t="str">
        <f>'1. Durchg'!F82</f>
        <v>m</v>
      </c>
      <c r="G82" s="64">
        <v>96</v>
      </c>
      <c r="H82" s="64">
        <v>96</v>
      </c>
      <c r="I82" s="64">
        <v>97</v>
      </c>
      <c r="J82" s="28">
        <f>IF(G82&lt;&gt;"",SUM(G82:I82),"")</f>
        <v>289</v>
      </c>
      <c r="K82" s="24">
        <f>'3. Durchg'!L82</f>
        <v>854</v>
      </c>
      <c r="L82" s="29">
        <f>SUM(J82:K82)</f>
        <v>1143</v>
      </c>
    </row>
    <row r="83" spans="1:12" x14ac:dyDescent="0.3">
      <c r="A83" s="30" t="s">
        <v>22</v>
      </c>
      <c r="B83" s="31"/>
      <c r="C83" s="31" t="str">
        <f>'1. Durchg'!C83</f>
        <v>Gellersen I</v>
      </c>
      <c r="D83" s="31"/>
      <c r="E83" s="32" t="str">
        <f>'1. Durchg'!E83</f>
        <v>Senioren II</v>
      </c>
      <c r="F83" s="32"/>
      <c r="G83" s="65">
        <f>G80+G81+G82</f>
        <v>284</v>
      </c>
      <c r="H83" s="65">
        <f>H80+H81+H82</f>
        <v>288</v>
      </c>
      <c r="I83" s="65">
        <f>I80+I81+I82</f>
        <v>286</v>
      </c>
      <c r="J83" s="33">
        <f>IF(J80="",0,J80)+IF(J81="",0,J81)+IF(J82="",0,J82)</f>
        <v>858</v>
      </c>
      <c r="K83" s="34">
        <f>SUM(K80:K82)</f>
        <v>2510</v>
      </c>
      <c r="L83" s="35">
        <f>SUM(J83:K83)</f>
        <v>3368</v>
      </c>
    </row>
    <row r="84" spans="1:12" x14ac:dyDescent="0.3">
      <c r="A84" s="5"/>
      <c r="B84" s="5"/>
      <c r="C84" s="5"/>
      <c r="D84" s="5"/>
    </row>
    <row r="85" spans="1:12" x14ac:dyDescent="0.3">
      <c r="A85" s="54" t="s">
        <v>10</v>
      </c>
      <c r="B85" s="16" t="s">
        <v>11</v>
      </c>
      <c r="C85" s="15" t="s">
        <v>12</v>
      </c>
      <c r="D85" s="15" t="s">
        <v>13</v>
      </c>
      <c r="E85" s="16" t="s">
        <v>14</v>
      </c>
      <c r="F85" s="16"/>
      <c r="G85" s="63" t="s">
        <v>15</v>
      </c>
      <c r="H85" s="63" t="s">
        <v>15</v>
      </c>
      <c r="I85" s="63" t="s">
        <v>15</v>
      </c>
      <c r="J85" s="16" t="s">
        <v>16</v>
      </c>
      <c r="K85" s="15" t="s">
        <v>17</v>
      </c>
      <c r="L85" s="17" t="s">
        <v>18</v>
      </c>
    </row>
    <row r="86" spans="1:12" x14ac:dyDescent="0.3">
      <c r="A86" s="52">
        <v>1</v>
      </c>
      <c r="B86" s="23"/>
      <c r="C86" s="36" t="str">
        <f>'1. Durchg'!C86</f>
        <v>Möhlenbein</v>
      </c>
      <c r="D86" s="24" t="str">
        <f>'1. Durchg'!D86</f>
        <v>Hermann</v>
      </c>
      <c r="E86" s="22">
        <f>'1. Durchg'!E86</f>
        <v>1956</v>
      </c>
      <c r="F86" s="22" t="str">
        <f>'1. Durchg'!F86</f>
        <v>m</v>
      </c>
      <c r="G86" s="66">
        <v>97</v>
      </c>
      <c r="H86" s="66">
        <v>98</v>
      </c>
      <c r="I86" s="66">
        <v>98</v>
      </c>
      <c r="J86" s="23">
        <f>IF(G86&lt;&gt;"",SUM(G86:I86),"")</f>
        <v>293</v>
      </c>
      <c r="K86" s="24">
        <f>'3. Durchg'!L86</f>
        <v>865</v>
      </c>
      <c r="L86" s="38">
        <f>SUM(J86:K86)</f>
        <v>1158</v>
      </c>
    </row>
    <row r="87" spans="1:12" x14ac:dyDescent="0.3">
      <c r="A87" s="53">
        <v>2</v>
      </c>
      <c r="B87" s="28"/>
      <c r="C87" s="20" t="str">
        <f>'1. Durchg'!C87</f>
        <v>Fricke</v>
      </c>
      <c r="D87" s="21" t="str">
        <f>'1. Durchg'!D87</f>
        <v>Gerd</v>
      </c>
      <c r="E87" s="22">
        <f>'1. Durchg'!E87</f>
        <v>1956</v>
      </c>
      <c r="F87" s="22" t="str">
        <f>'1. Durchg'!F87</f>
        <v>m</v>
      </c>
      <c r="G87" s="64">
        <v>96</v>
      </c>
      <c r="H87" s="64">
        <v>97</v>
      </c>
      <c r="I87" s="64">
        <v>96</v>
      </c>
      <c r="J87" s="28">
        <f>IF(G87&lt;&gt;"",SUM(G87:I87),"")</f>
        <v>289</v>
      </c>
      <c r="K87" s="24">
        <f>'3. Durchg'!L87</f>
        <v>860</v>
      </c>
      <c r="L87" s="29">
        <f>SUM(J87:K87)</f>
        <v>1149</v>
      </c>
    </row>
    <row r="88" spans="1:12" x14ac:dyDescent="0.3">
      <c r="A88" s="53">
        <v>3</v>
      </c>
      <c r="B88" s="28"/>
      <c r="C88" s="20" t="str">
        <f>'1. Durchg'!C88</f>
        <v>Dieckmann</v>
      </c>
      <c r="D88" s="21" t="str">
        <f>'1. Durchg'!D88</f>
        <v>Friedel</v>
      </c>
      <c r="E88" s="22">
        <f>'1. Durchg'!E88</f>
        <v>1947</v>
      </c>
      <c r="F88" s="22" t="str">
        <f>'1. Durchg'!F88</f>
        <v>m</v>
      </c>
      <c r="G88" s="64">
        <v>98</v>
      </c>
      <c r="H88" s="64">
        <v>94</v>
      </c>
      <c r="I88" s="64">
        <v>92</v>
      </c>
      <c r="J88" s="28">
        <f>IF(G88&lt;&gt;"",SUM(G88:I88),"")</f>
        <v>284</v>
      </c>
      <c r="K88" s="24">
        <f>'3. Durchg'!L88</f>
        <v>847</v>
      </c>
      <c r="L88" s="29">
        <f>SUM(J88:K88)</f>
        <v>1131</v>
      </c>
    </row>
    <row r="89" spans="1:12" x14ac:dyDescent="0.3">
      <c r="A89" s="30" t="s">
        <v>22</v>
      </c>
      <c r="B89" s="33"/>
      <c r="C89" s="31" t="str">
        <f>'1. Durchg'!C89</f>
        <v>Gellersen II</v>
      </c>
      <c r="D89" s="31"/>
      <c r="E89" s="32" t="str">
        <f>'1. Durchg'!E89</f>
        <v>Senioren II</v>
      </c>
      <c r="F89" s="32"/>
      <c r="G89" s="65">
        <f>G86+G87+G88</f>
        <v>291</v>
      </c>
      <c r="H89" s="65">
        <f>H86+H87+H88</f>
        <v>289</v>
      </c>
      <c r="I89" s="65">
        <f>I86+I87+I88</f>
        <v>286</v>
      </c>
      <c r="J89" s="33">
        <f>IF(J86="",0,J86)+IF(J87="",0,J87)+IF(J88="",0,J88)</f>
        <v>866</v>
      </c>
      <c r="K89" s="34">
        <f>SUM(K86:K88)</f>
        <v>2572</v>
      </c>
      <c r="L89" s="35">
        <f>SUM(J89:K89)</f>
        <v>3438</v>
      </c>
    </row>
    <row r="91" spans="1:12" x14ac:dyDescent="0.3">
      <c r="A91" s="54" t="s">
        <v>10</v>
      </c>
      <c r="B91" s="16" t="s">
        <v>11</v>
      </c>
      <c r="C91" s="15" t="s">
        <v>12</v>
      </c>
      <c r="D91" s="15" t="s">
        <v>13</v>
      </c>
      <c r="E91" s="16" t="s">
        <v>14</v>
      </c>
      <c r="F91" s="16"/>
      <c r="G91" s="63" t="s">
        <v>15</v>
      </c>
      <c r="H91" s="63" t="s">
        <v>15</v>
      </c>
      <c r="I91" s="63" t="s">
        <v>15</v>
      </c>
      <c r="J91" s="16" t="s">
        <v>16</v>
      </c>
      <c r="K91" s="15" t="s">
        <v>17</v>
      </c>
      <c r="L91" s="17" t="s">
        <v>18</v>
      </c>
    </row>
    <row r="92" spans="1:12" x14ac:dyDescent="0.3">
      <c r="A92" s="52">
        <v>1</v>
      </c>
      <c r="B92" s="23"/>
      <c r="C92" s="36" t="str">
        <f>'1. Durchg'!C92</f>
        <v>Weigel</v>
      </c>
      <c r="D92" s="24" t="str">
        <f>'1. Durchg'!D92</f>
        <v>Malte</v>
      </c>
      <c r="E92" s="22">
        <f>'1. Durchg'!E92</f>
        <v>1999</v>
      </c>
      <c r="F92" s="22" t="str">
        <f>'1. Durchg'!F92</f>
        <v>m</v>
      </c>
      <c r="G92" s="66">
        <v>91</v>
      </c>
      <c r="H92" s="66">
        <v>96</v>
      </c>
      <c r="I92" s="66">
        <v>95</v>
      </c>
      <c r="J92" s="23">
        <f>IF(G92&lt;&gt;"",SUM(G92:I92),"")</f>
        <v>282</v>
      </c>
      <c r="K92" s="24">
        <f>'3. Durchg'!L92</f>
        <v>831</v>
      </c>
      <c r="L92" s="38">
        <f>SUM(J92:K92)</f>
        <v>1113</v>
      </c>
    </row>
    <row r="93" spans="1:12" x14ac:dyDescent="0.3">
      <c r="A93" s="53">
        <v>2</v>
      </c>
      <c r="B93" s="28"/>
      <c r="C93" s="20" t="str">
        <f>'1. Durchg'!C93</f>
        <v>Querbach</v>
      </c>
      <c r="D93" s="21" t="str">
        <f>'1. Durchg'!D93</f>
        <v>Linus</v>
      </c>
      <c r="E93" s="22">
        <f>'1. Durchg'!E93</f>
        <v>2004</v>
      </c>
      <c r="F93" s="22" t="str">
        <f>'1. Durchg'!F93</f>
        <v>m</v>
      </c>
      <c r="G93" s="64">
        <v>96</v>
      </c>
      <c r="H93" s="64">
        <v>97</v>
      </c>
      <c r="I93" s="64">
        <v>97</v>
      </c>
      <c r="J93" s="28">
        <f>IF(G93&lt;&gt;"",SUM(G93:I93),"")</f>
        <v>290</v>
      </c>
      <c r="K93" s="24">
        <f>'3. Durchg'!L93</f>
        <v>871</v>
      </c>
      <c r="L93" s="29">
        <f>SUM(J93:K93)</f>
        <v>1161</v>
      </c>
    </row>
    <row r="94" spans="1:12" x14ac:dyDescent="0.3">
      <c r="A94" s="53">
        <v>3</v>
      </c>
      <c r="B94" s="28"/>
      <c r="C94" s="20" t="str">
        <f>'1. Durchg'!C94</f>
        <v>Krafft</v>
      </c>
      <c r="D94" s="21" t="str">
        <f>'1. Durchg'!D94</f>
        <v>Marvin</v>
      </c>
      <c r="E94" s="22">
        <f>'1. Durchg'!E94</f>
        <v>2003</v>
      </c>
      <c r="F94" s="22" t="str">
        <f>'1. Durchg'!F94</f>
        <v>m</v>
      </c>
      <c r="G94" s="64">
        <v>95</v>
      </c>
      <c r="H94" s="64">
        <v>98</v>
      </c>
      <c r="I94" s="64">
        <v>97</v>
      </c>
      <c r="J94" s="28">
        <f>IF(G94&lt;&gt;"",SUM(G94:I94),"")</f>
        <v>290</v>
      </c>
      <c r="K94" s="24">
        <f>'3. Durchg'!L94</f>
        <v>862</v>
      </c>
      <c r="L94" s="29">
        <f>SUM(J94:K94)</f>
        <v>1152</v>
      </c>
    </row>
    <row r="95" spans="1:12" ht="21" thickBot="1" x14ac:dyDescent="0.35">
      <c r="A95" s="30" t="s">
        <v>22</v>
      </c>
      <c r="B95" s="31"/>
      <c r="C95" s="31" t="str">
        <f>'1. Durchg'!C95</f>
        <v>Gellersen III</v>
      </c>
      <c r="D95" s="31"/>
      <c r="E95" s="32" t="str">
        <f>'1. Durchg'!E95</f>
        <v>Senioren 0</v>
      </c>
      <c r="F95" s="32"/>
      <c r="G95" s="65">
        <f>G92+G93+G94</f>
        <v>282</v>
      </c>
      <c r="H95" s="65">
        <f>H92+H93+H94</f>
        <v>291</v>
      </c>
      <c r="I95" s="65">
        <f>I92+I93+I94</f>
        <v>289</v>
      </c>
      <c r="J95" s="33">
        <f>IF(J92="",0,J92)+IF(J93="",0,J93)+IF(J94="",0,J94)</f>
        <v>862</v>
      </c>
      <c r="K95" s="34">
        <f>SUM(K92:K94)</f>
        <v>2564</v>
      </c>
      <c r="L95" s="35">
        <f>SUM(J95:K95)</f>
        <v>3426</v>
      </c>
    </row>
    <row r="96" spans="1:12" ht="21" thickBot="1" x14ac:dyDescent="0.35"/>
    <row r="97" spans="1:12" ht="21" thickBot="1" x14ac:dyDescent="0.35">
      <c r="A97" s="54" t="s">
        <v>10</v>
      </c>
      <c r="B97" s="16" t="s">
        <v>11</v>
      </c>
      <c r="C97" s="15" t="s">
        <v>12</v>
      </c>
      <c r="D97" s="15" t="s">
        <v>13</v>
      </c>
      <c r="E97" s="16" t="s">
        <v>14</v>
      </c>
      <c r="F97" s="16"/>
      <c r="G97" s="63" t="s">
        <v>15</v>
      </c>
      <c r="H97" s="63" t="s">
        <v>15</v>
      </c>
      <c r="I97" s="63" t="s">
        <v>15</v>
      </c>
      <c r="J97" s="16" t="s">
        <v>16</v>
      </c>
      <c r="K97" s="15" t="s">
        <v>17</v>
      </c>
      <c r="L97" s="17" t="s">
        <v>18</v>
      </c>
    </row>
    <row r="98" spans="1:12" x14ac:dyDescent="0.3">
      <c r="A98" s="52">
        <v>1</v>
      </c>
      <c r="B98" s="23"/>
      <c r="C98" s="36" t="str">
        <f>'1. Durchg'!C98</f>
        <v>Zalewski</v>
      </c>
      <c r="D98" s="24" t="str">
        <f>'1. Durchg'!D98</f>
        <v>Jona</v>
      </c>
      <c r="E98" s="22">
        <f>'1. Durchg'!E98</f>
        <v>2001</v>
      </c>
      <c r="F98" s="22" t="str">
        <f>'1. Durchg'!F98</f>
        <v>w</v>
      </c>
      <c r="G98" s="66">
        <v>88</v>
      </c>
      <c r="H98" s="66">
        <v>94</v>
      </c>
      <c r="I98" s="66">
        <v>89</v>
      </c>
      <c r="J98" s="23">
        <f>IF(G98&lt;&gt;"",SUM(G98:I98),"")</f>
        <v>271</v>
      </c>
      <c r="K98" s="24">
        <f>'3. Durchg'!L98</f>
        <v>824</v>
      </c>
      <c r="L98" s="38">
        <f>SUM(J98:K98)</f>
        <v>1095</v>
      </c>
    </row>
    <row r="99" spans="1:12" x14ac:dyDescent="0.3">
      <c r="A99" s="53">
        <v>2</v>
      </c>
      <c r="B99" s="28"/>
      <c r="C99" s="20" t="str">
        <f>'1. Durchg'!C99</f>
        <v>Zalewski</v>
      </c>
      <c r="D99" s="21" t="str">
        <f>'1. Durchg'!D99</f>
        <v>Meike</v>
      </c>
      <c r="E99" s="22">
        <f>'1. Durchg'!E99</f>
        <v>1972</v>
      </c>
      <c r="F99" s="22" t="str">
        <f>'1. Durchg'!F99</f>
        <v>w</v>
      </c>
      <c r="G99" s="64">
        <v>86</v>
      </c>
      <c r="H99" s="64">
        <v>88</v>
      </c>
      <c r="I99" s="64">
        <v>88</v>
      </c>
      <c r="J99" s="28">
        <f>IF(G99&lt;&gt;"",SUM(G99:I99),"")</f>
        <v>262</v>
      </c>
      <c r="K99" s="24">
        <f>'3. Durchg'!L99</f>
        <v>817</v>
      </c>
      <c r="L99" s="29">
        <f>SUM(J99:K99)</f>
        <v>1079</v>
      </c>
    </row>
    <row r="100" spans="1:12" x14ac:dyDescent="0.3">
      <c r="A100" s="53">
        <v>3</v>
      </c>
      <c r="B100" s="28"/>
      <c r="C100" s="20" t="str">
        <f>'1. Durchg'!C100</f>
        <v>Büchner</v>
      </c>
      <c r="D100" s="21" t="str">
        <f>'1. Durchg'!D100</f>
        <v>Yvonne</v>
      </c>
      <c r="E100" s="22">
        <f>'1. Durchg'!E100</f>
        <v>1978</v>
      </c>
      <c r="F100" s="22" t="str">
        <f>'1. Durchg'!F100</f>
        <v>w</v>
      </c>
      <c r="G100" s="64">
        <v>93</v>
      </c>
      <c r="H100" s="64">
        <v>96</v>
      </c>
      <c r="I100" s="64">
        <v>94</v>
      </c>
      <c r="J100" s="28">
        <f>IF(G100&lt;&gt;"",SUM(G100:I100),"")</f>
        <v>283</v>
      </c>
      <c r="K100" s="24">
        <f>'3. Durchg'!L100</f>
        <v>844</v>
      </c>
      <c r="L100" s="29">
        <f>SUM(J100:K100)</f>
        <v>1127</v>
      </c>
    </row>
    <row r="101" spans="1:12" ht="21" thickBot="1" x14ac:dyDescent="0.35">
      <c r="A101" s="30" t="s">
        <v>22</v>
      </c>
      <c r="B101" s="31"/>
      <c r="C101" s="31" t="str">
        <f>'1. Durchg'!C101</f>
        <v>Gellersen IV</v>
      </c>
      <c r="D101" s="31"/>
      <c r="E101" s="32" t="str">
        <f>'1. Durchg'!E101</f>
        <v>Senioren 0</v>
      </c>
      <c r="F101" s="32"/>
      <c r="G101" s="65">
        <f>G98+G99+G100</f>
        <v>267</v>
      </c>
      <c r="H101" s="65">
        <f>H98+H99+H100</f>
        <v>278</v>
      </c>
      <c r="I101" s="65">
        <f>I98+I99+I100</f>
        <v>271</v>
      </c>
      <c r="J101" s="33">
        <f>IF(J98="",0,J98)+IF(J99="",0,J99)+IF(J100="",0,J100)</f>
        <v>816</v>
      </c>
      <c r="K101" s="34">
        <f>SUM(K98:K100)</f>
        <v>2485</v>
      </c>
      <c r="L101" s="35">
        <f>SUM(J101:K101)</f>
        <v>3301</v>
      </c>
    </row>
    <row r="102" spans="1:12" ht="21" thickBot="1" x14ac:dyDescent="0.35"/>
    <row r="103" spans="1:12" ht="21" thickBot="1" x14ac:dyDescent="0.35">
      <c r="A103" s="54" t="s">
        <v>10</v>
      </c>
      <c r="B103" s="16" t="s">
        <v>11</v>
      </c>
      <c r="C103" s="15" t="s">
        <v>12</v>
      </c>
      <c r="D103" s="15" t="s">
        <v>13</v>
      </c>
      <c r="E103" s="16" t="s">
        <v>14</v>
      </c>
      <c r="F103" s="16"/>
      <c r="G103" s="63" t="s">
        <v>15</v>
      </c>
      <c r="H103" s="63" t="s">
        <v>15</v>
      </c>
      <c r="I103" s="63" t="s">
        <v>15</v>
      </c>
      <c r="J103" s="16" t="s">
        <v>16</v>
      </c>
      <c r="K103" s="15" t="s">
        <v>17</v>
      </c>
      <c r="L103" s="17" t="s">
        <v>18</v>
      </c>
    </row>
    <row r="104" spans="1:12" x14ac:dyDescent="0.3">
      <c r="A104" s="52">
        <v>1</v>
      </c>
      <c r="B104" s="23"/>
      <c r="C104" s="36" t="str">
        <f>'1. Durchg'!C104</f>
        <v>Zalewski</v>
      </c>
      <c r="D104" s="24" t="str">
        <f>'1. Durchg'!D104</f>
        <v>Doro</v>
      </c>
      <c r="E104" s="22">
        <f>'1. Durchg'!E104</f>
        <v>2005</v>
      </c>
      <c r="F104" s="22" t="str">
        <f>'1. Durchg'!F104</f>
        <v>w</v>
      </c>
      <c r="G104" s="66">
        <v>85</v>
      </c>
      <c r="H104" s="66">
        <v>85</v>
      </c>
      <c r="I104" s="66">
        <v>84</v>
      </c>
      <c r="J104" s="23">
        <f>IF(G104&lt;&gt;"",SUM(G104:I104),"")</f>
        <v>254</v>
      </c>
      <c r="K104" s="24">
        <f>'3. Durchg'!L104</f>
        <v>792</v>
      </c>
      <c r="L104" s="38">
        <f>SUM(J104:K104)</f>
        <v>1046</v>
      </c>
    </row>
    <row r="105" spans="1:12" x14ac:dyDescent="0.3">
      <c r="A105" s="53">
        <v>2</v>
      </c>
      <c r="B105" s="28"/>
      <c r="C105" s="20" t="str">
        <f>'1. Durchg'!C105</f>
        <v>Cara</v>
      </c>
      <c r="D105" s="21" t="str">
        <f>'1. Durchg'!D105</f>
        <v>Lieske</v>
      </c>
      <c r="E105" s="22">
        <f>'1. Durchg'!E105</f>
        <v>2003</v>
      </c>
      <c r="F105" s="22" t="str">
        <f>'1. Durchg'!F105</f>
        <v>w</v>
      </c>
      <c r="G105" s="64">
        <v>89</v>
      </c>
      <c r="H105" s="64">
        <v>89</v>
      </c>
      <c r="I105" s="64">
        <v>89</v>
      </c>
      <c r="J105" s="28">
        <f>IF(G105&lt;&gt;"",SUM(G105:I105),"")</f>
        <v>267</v>
      </c>
      <c r="K105" s="24">
        <f>'3. Durchg'!L105</f>
        <v>813</v>
      </c>
      <c r="L105" s="29">
        <f>SUM(J105:K105)</f>
        <v>1080</v>
      </c>
    </row>
    <row r="106" spans="1:12" x14ac:dyDescent="0.3">
      <c r="A106" s="53">
        <v>3</v>
      </c>
      <c r="B106" s="28"/>
      <c r="C106" s="20" t="str">
        <f>'1. Durchg'!C106</f>
        <v>Söchtig</v>
      </c>
      <c r="D106" s="21" t="str">
        <f>'1. Durchg'!D106</f>
        <v>Franziska</v>
      </c>
      <c r="E106" s="22">
        <f>'1. Durchg'!E106</f>
        <v>2007</v>
      </c>
      <c r="F106" s="22" t="str">
        <f>'1. Durchg'!F106</f>
        <v>w</v>
      </c>
      <c r="G106" s="64">
        <v>93</v>
      </c>
      <c r="H106" s="64">
        <v>90</v>
      </c>
      <c r="I106" s="64">
        <v>93</v>
      </c>
      <c r="J106" s="28">
        <f>IF(G106&lt;&gt;"",SUM(G106:I106),"")</f>
        <v>276</v>
      </c>
      <c r="K106" s="24">
        <f>'3. Durchg'!L106</f>
        <v>854</v>
      </c>
      <c r="L106" s="29">
        <f>SUM(J106:K106)</f>
        <v>1130</v>
      </c>
    </row>
    <row r="107" spans="1:12" ht="21" thickBot="1" x14ac:dyDescent="0.35">
      <c r="A107" s="30" t="s">
        <v>22</v>
      </c>
      <c r="B107" s="31"/>
      <c r="C107" s="31" t="str">
        <f>'1. Durchg'!C107</f>
        <v>Gellersen V</v>
      </c>
      <c r="D107" s="31"/>
      <c r="E107" s="32" t="str">
        <f>'1. Durchg'!E107</f>
        <v>Jugend</v>
      </c>
      <c r="F107" s="32"/>
      <c r="G107" s="65">
        <f>G104+G105+G106</f>
        <v>267</v>
      </c>
      <c r="H107" s="65">
        <f>H104+H105+H106</f>
        <v>264</v>
      </c>
      <c r="I107" s="65">
        <f>I104+I105+I106</f>
        <v>266</v>
      </c>
      <c r="J107" s="33">
        <f>IF(J104="",0,J104)+IF(J105="",0,J105)+IF(J106="",0,J106)</f>
        <v>797</v>
      </c>
      <c r="K107" s="34">
        <f>SUM(K104:K106)</f>
        <v>2459</v>
      </c>
      <c r="L107" s="35">
        <f>SUM(J107:K107)</f>
        <v>3256</v>
      </c>
    </row>
    <row r="108" spans="1:12" ht="21" thickBot="1" x14ac:dyDescent="0.35"/>
    <row r="109" spans="1:12" ht="21" thickBot="1" x14ac:dyDescent="0.35">
      <c r="A109" s="54" t="s">
        <v>10</v>
      </c>
      <c r="B109" s="16" t="s">
        <v>11</v>
      </c>
      <c r="C109" s="15" t="s">
        <v>12</v>
      </c>
      <c r="D109" s="15" t="s">
        <v>13</v>
      </c>
      <c r="E109" s="16" t="s">
        <v>14</v>
      </c>
      <c r="F109" s="16"/>
      <c r="G109" s="63" t="s">
        <v>15</v>
      </c>
      <c r="H109" s="63" t="s">
        <v>15</v>
      </c>
      <c r="I109" s="63" t="s">
        <v>15</v>
      </c>
      <c r="J109" s="16" t="s">
        <v>16</v>
      </c>
      <c r="K109" s="15" t="s">
        <v>17</v>
      </c>
      <c r="L109" s="17" t="s">
        <v>18</v>
      </c>
    </row>
    <row r="110" spans="1:12" x14ac:dyDescent="0.3">
      <c r="A110" s="52">
        <v>1</v>
      </c>
      <c r="B110" s="23"/>
      <c r="C110" s="36" t="str">
        <f>'1. Durchg'!C110</f>
        <v>Leer6</v>
      </c>
      <c r="D110" s="24">
        <f>'1. Durchg'!D110</f>
        <v>0</v>
      </c>
      <c r="E110" s="22">
        <f>'1. Durchg'!E110</f>
        <v>1930</v>
      </c>
      <c r="F110" s="22" t="str">
        <f>'1. Durchg'!F110</f>
        <v>w</v>
      </c>
      <c r="G110" s="66"/>
      <c r="H110" s="66"/>
      <c r="I110" s="66"/>
      <c r="J110" s="23" t="str">
        <f>IF(G110&lt;&gt;"",SUM(G110:I110),"")</f>
        <v/>
      </c>
      <c r="K110" s="24">
        <f>'3. Durchg'!L110</f>
        <v>0</v>
      </c>
      <c r="L110" s="38">
        <f>SUM(J110:K110)</f>
        <v>0</v>
      </c>
    </row>
    <row r="111" spans="1:12" x14ac:dyDescent="0.3">
      <c r="A111" s="53">
        <v>2</v>
      </c>
      <c r="B111" s="28"/>
      <c r="C111" s="20" t="str">
        <f>'1. Durchg'!C111</f>
        <v>leer7</v>
      </c>
      <c r="D111" s="21">
        <f>'1. Durchg'!D111</f>
        <v>0</v>
      </c>
      <c r="E111" s="22">
        <f>'1. Durchg'!E111</f>
        <v>1930</v>
      </c>
      <c r="F111" s="22" t="str">
        <f>'1. Durchg'!F111</f>
        <v>w</v>
      </c>
      <c r="G111" s="64"/>
      <c r="H111" s="64"/>
      <c r="I111" s="64"/>
      <c r="J111" s="28" t="str">
        <f>IF(G111&lt;&gt;"",SUM(G111:I111),"")</f>
        <v/>
      </c>
      <c r="K111" s="24">
        <f>'3. Durchg'!L111</f>
        <v>0</v>
      </c>
      <c r="L111" s="29">
        <f>SUM(J111:K111)</f>
        <v>0</v>
      </c>
    </row>
    <row r="112" spans="1:12" x14ac:dyDescent="0.3">
      <c r="A112" s="53">
        <v>3</v>
      </c>
      <c r="B112" s="28"/>
      <c r="C112" s="20" t="str">
        <f>'1. Durchg'!C112</f>
        <v>Leer8</v>
      </c>
      <c r="D112" s="21">
        <f>'1. Durchg'!D112</f>
        <v>0</v>
      </c>
      <c r="E112" s="22">
        <f>'1. Durchg'!E112</f>
        <v>1930</v>
      </c>
      <c r="F112" s="22" t="str">
        <f>'1. Durchg'!F112</f>
        <v>w</v>
      </c>
      <c r="G112" s="64"/>
      <c r="H112" s="64"/>
      <c r="I112" s="64"/>
      <c r="J112" s="28" t="str">
        <f>IF(G112&lt;&gt;"",SUM(G112:I112),"")</f>
        <v/>
      </c>
      <c r="K112" s="24">
        <f>'3. Durchg'!L112</f>
        <v>0</v>
      </c>
      <c r="L112" s="29">
        <f>SUM(J112:K112)</f>
        <v>0</v>
      </c>
    </row>
    <row r="113" spans="1:12" ht="21" thickBot="1" x14ac:dyDescent="0.35">
      <c r="A113" s="30" t="s">
        <v>22</v>
      </c>
      <c r="B113" s="31"/>
      <c r="C113" s="31" t="str">
        <f>'1. Durchg'!C113</f>
        <v>Gellersen VI E</v>
      </c>
      <c r="D113" s="31"/>
      <c r="E113" s="32" t="str">
        <f>'1. Durchg'!E113</f>
        <v>Senioren II</v>
      </c>
      <c r="F113" s="32"/>
      <c r="G113" s="65">
        <f>G110+G111+G112</f>
        <v>0</v>
      </c>
      <c r="H113" s="65">
        <f>H110+H111+H112</f>
        <v>0</v>
      </c>
      <c r="I113" s="65">
        <f>I110+I111+I112</f>
        <v>0</v>
      </c>
      <c r="J113" s="33">
        <f>IF(J110="",0,J110)+IF(J111="",0,J111)+IF(J112="",0,J112)</f>
        <v>0</v>
      </c>
      <c r="K113" s="34">
        <f>SUM(K110:K112)</f>
        <v>0</v>
      </c>
      <c r="L113" s="35">
        <f>SUM(J113:K113)</f>
        <v>0</v>
      </c>
    </row>
  </sheetData>
  <sheetProtection selectLockedCells="1" selectUnlockedCells="1"/>
  <mergeCells count="1">
    <mergeCell ref="I2:L2"/>
  </mergeCells>
  <pageMargins left="0.78740157480314965" right="0.19685039370078741" top="0" bottom="0.39370078740157483" header="0.51181102362204722" footer="0.51181102362204722"/>
  <pageSetup paperSize="9" scale="120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3"/>
  <sheetViews>
    <sheetView topLeftCell="A7" zoomScale="80" zoomScaleNormal="80" workbookViewId="0">
      <selection activeCell="B29" sqref="B29"/>
    </sheetView>
    <sheetView workbookViewId="1"/>
  </sheetViews>
  <sheetFormatPr baseColWidth="10" defaultColWidth="10.7109375" defaultRowHeight="12.75" x14ac:dyDescent="0.2"/>
  <cols>
    <col min="1" max="1" width="8.42578125" style="68" customWidth="1"/>
    <col min="2" max="2" width="23" customWidth="1"/>
    <col min="3" max="3" width="12.42578125" customWidth="1"/>
    <col min="4" max="4" width="16" customWidth="1"/>
    <col min="5" max="5" width="12.42578125" style="68" customWidth="1"/>
    <col min="6" max="6" width="10.7109375" style="68"/>
    <col min="7" max="7" width="10.140625" customWidth="1"/>
    <col min="8" max="8" width="4.7109375" customWidth="1"/>
    <col min="9" max="9" width="4.42578125" customWidth="1"/>
    <col min="10" max="12" width="4.7109375" customWidth="1"/>
    <col min="13" max="14" width="9.7109375" customWidth="1"/>
    <col min="15" max="15" width="9.42578125" customWidth="1"/>
  </cols>
  <sheetData>
    <row r="1" spans="1:8" s="70" customFormat="1" ht="30" x14ac:dyDescent="0.4">
      <c r="A1" s="91" t="str">
        <f>Tit!C13</f>
        <v>Freundschaftsschießen</v>
      </c>
      <c r="B1" s="91"/>
      <c r="C1" s="91"/>
      <c r="D1" s="91"/>
      <c r="E1" s="91"/>
      <c r="F1" s="112">
        <f>Tit!C14</f>
        <v>2026</v>
      </c>
      <c r="G1" s="112"/>
      <c r="H1" s="69"/>
    </row>
    <row r="2" spans="1:8" s="70" customFormat="1" ht="30" x14ac:dyDescent="0.4">
      <c r="A2" s="113" t="s">
        <v>58</v>
      </c>
      <c r="B2" s="113"/>
      <c r="C2" s="113"/>
      <c r="D2" s="113"/>
      <c r="E2" s="113"/>
      <c r="F2" s="113"/>
      <c r="G2" s="113"/>
    </row>
    <row r="3" spans="1:8" s="70" customFormat="1" ht="30" x14ac:dyDescent="0.4">
      <c r="A3" s="111" t="s">
        <v>83</v>
      </c>
      <c r="B3" s="111"/>
      <c r="C3" s="76"/>
      <c r="D3" s="81"/>
      <c r="E3" s="4"/>
    </row>
    <row r="4" spans="1:8" ht="20.25" x14ac:dyDescent="0.3">
      <c r="A4" s="11" t="s">
        <v>59</v>
      </c>
      <c r="B4" s="12" t="s">
        <v>60</v>
      </c>
      <c r="C4" s="12"/>
      <c r="D4" s="12"/>
      <c r="E4" s="11" t="s">
        <v>61</v>
      </c>
      <c r="F4" s="73" t="s">
        <v>62</v>
      </c>
      <c r="G4" s="73" t="s">
        <v>63</v>
      </c>
      <c r="H4" s="6"/>
    </row>
    <row r="5" spans="1:8" ht="20.25" x14ac:dyDescent="0.3">
      <c r="A5" s="4">
        <v>1</v>
      </c>
      <c r="B5" s="6" t="str">
        <f>'4. Durchg'!C65</f>
        <v>KKS Klein Berkel IV</v>
      </c>
      <c r="D5" s="74" t="str">
        <f>'4. Durchg'!E65</f>
        <v>Jugend</v>
      </c>
      <c r="E5" s="4">
        <f>'4. Durchg'!L65</f>
        <v>3296</v>
      </c>
      <c r="H5" s="6"/>
    </row>
    <row r="6" spans="1:8" ht="20.25" x14ac:dyDescent="0.3">
      <c r="A6" s="4">
        <v>2</v>
      </c>
      <c r="B6" s="6" t="str">
        <f>'4. Durchg'!C107</f>
        <v>Gellersen V</v>
      </c>
      <c r="C6" s="6"/>
      <c r="D6" s="74" t="str">
        <f>'4. Durchg'!E107</f>
        <v>Jugend</v>
      </c>
      <c r="E6" s="4">
        <f>'4. Durchg'!L107</f>
        <v>3256</v>
      </c>
      <c r="H6" s="6"/>
    </row>
    <row r="7" spans="1:8" ht="20.25" x14ac:dyDescent="0.3">
      <c r="A7" s="4"/>
      <c r="F7" s="4" t="s">
        <v>32</v>
      </c>
      <c r="G7" s="4" t="s">
        <v>32</v>
      </c>
      <c r="H7" s="6"/>
    </row>
    <row r="8" spans="1:8" ht="30" x14ac:dyDescent="0.4">
      <c r="A8" s="111" t="s">
        <v>82</v>
      </c>
      <c r="B8" s="111"/>
      <c r="C8" s="76"/>
      <c r="D8" s="81"/>
      <c r="H8" s="6"/>
    </row>
    <row r="9" spans="1:8" ht="20.25" x14ac:dyDescent="0.3">
      <c r="A9" s="11" t="s">
        <v>59</v>
      </c>
      <c r="B9" s="12" t="s">
        <v>60</v>
      </c>
      <c r="C9" s="12"/>
      <c r="D9" s="12"/>
      <c r="E9" s="11" t="s">
        <v>61</v>
      </c>
      <c r="F9" s="73" t="s">
        <v>62</v>
      </c>
      <c r="G9" s="73" t="s">
        <v>63</v>
      </c>
      <c r="H9" s="6"/>
    </row>
    <row r="10" spans="1:8" ht="21" customHeight="1" x14ac:dyDescent="0.3">
      <c r="A10" s="4">
        <v>1</v>
      </c>
      <c r="B10" s="6" t="str">
        <f>'4. Durchg'!C11</f>
        <v>SC Aerzen I</v>
      </c>
      <c r="C10" s="6"/>
      <c r="D10" s="74" t="str">
        <f>'4. Durchg'!E11</f>
        <v>Senioren 0</v>
      </c>
      <c r="E10" s="4">
        <f>'4. Durchg'!L11</f>
        <v>3495</v>
      </c>
      <c r="G10" s="4" t="s">
        <v>32</v>
      </c>
      <c r="H10" s="6"/>
    </row>
    <row r="11" spans="1:8" ht="20.25" x14ac:dyDescent="0.3">
      <c r="A11" s="4">
        <v>2</v>
      </c>
      <c r="B11" s="6" t="str">
        <f>'4. Durchg'!C17</f>
        <v>SC Aerzen II</v>
      </c>
      <c r="C11" s="6"/>
      <c r="D11" s="74" t="str">
        <f>'4. Durchg'!E17</f>
        <v>Senioren 0</v>
      </c>
      <c r="E11" s="4">
        <f>'4. Durchg'!L17</f>
        <v>3480</v>
      </c>
      <c r="F11" s="4" t="s">
        <v>32</v>
      </c>
      <c r="H11" s="6"/>
    </row>
    <row r="12" spans="1:8" ht="20.25" x14ac:dyDescent="0.3">
      <c r="A12" s="4">
        <v>3</v>
      </c>
      <c r="B12" s="6" t="str">
        <f>'4. Durchg'!C95</f>
        <v>Gellersen III</v>
      </c>
      <c r="C12" s="6"/>
      <c r="D12" s="74" t="str">
        <f>'4. Durchg'!E95</f>
        <v>Senioren 0</v>
      </c>
      <c r="E12" s="4">
        <f>'4. Durchg'!L95</f>
        <v>3426</v>
      </c>
      <c r="F12" s="4" t="s">
        <v>32</v>
      </c>
      <c r="H12" s="6"/>
    </row>
    <row r="13" spans="1:8" ht="20.25" x14ac:dyDescent="0.3">
      <c r="A13" s="4">
        <v>4</v>
      </c>
      <c r="B13" s="6" t="str">
        <f>'4. Durchg'!C59</f>
        <v>KKS Klein Berkel III</v>
      </c>
      <c r="C13" s="6"/>
      <c r="D13" s="74" t="str">
        <f>'4. Durchg'!E59</f>
        <v>Senioren 0</v>
      </c>
      <c r="E13" s="4">
        <f>'4. Durchg'!L59</f>
        <v>3410</v>
      </c>
      <c r="H13" s="6"/>
    </row>
    <row r="14" spans="1:8" ht="20.25" x14ac:dyDescent="0.3">
      <c r="A14" s="4">
        <v>5</v>
      </c>
      <c r="B14" s="6" t="str">
        <f>'4. Durchg'!C101</f>
        <v>Gellersen IV</v>
      </c>
      <c r="C14" s="6"/>
      <c r="D14" s="74" t="str">
        <f>'4. Durchg'!E101</f>
        <v>Senioren 0</v>
      </c>
      <c r="E14" s="4">
        <f>'4. Durchg'!L101</f>
        <v>3301</v>
      </c>
      <c r="H14" s="6"/>
    </row>
    <row r="15" spans="1:8" ht="20.25" x14ac:dyDescent="0.3">
      <c r="A15" s="4">
        <v>6</v>
      </c>
      <c r="B15" s="6" t="str">
        <f>'4. Durchg'!C71</f>
        <v>KKS Klein Berkel V</v>
      </c>
      <c r="C15" s="6"/>
      <c r="D15" s="6" t="str">
        <f>'4. Durchg'!E71</f>
        <v>Senioren 0</v>
      </c>
      <c r="E15" s="4">
        <f>'4. Durchg'!L71</f>
        <v>3250</v>
      </c>
      <c r="H15" s="6"/>
    </row>
    <row r="16" spans="1:8" ht="20.25" x14ac:dyDescent="0.3">
      <c r="A16" s="4">
        <v>7</v>
      </c>
      <c r="B16" s="6" t="str">
        <f>'4. Durchg'!C23</f>
        <v>SC Aerzen III</v>
      </c>
      <c r="C16" s="6"/>
      <c r="D16" s="74" t="str">
        <f>'4. Durchg'!E23</f>
        <v>Senioren 0</v>
      </c>
      <c r="E16" s="4">
        <f>'4. Durchg'!L23</f>
        <v>2694</v>
      </c>
      <c r="G16" s="4" t="s">
        <v>32</v>
      </c>
      <c r="H16" s="6"/>
    </row>
    <row r="17" spans="1:12" ht="20.25" x14ac:dyDescent="0.3">
      <c r="A17" s="4">
        <v>8</v>
      </c>
      <c r="B17" s="6" t="str">
        <f>'4. Durchg'!C77</f>
        <v>KKS Klein Berkel VI E</v>
      </c>
      <c r="C17" s="6"/>
      <c r="D17" s="6" t="str">
        <f>'4. Durchg'!E77</f>
        <v>Senioren 0</v>
      </c>
      <c r="E17" s="45">
        <f>'4. Durchg'!L77</f>
        <v>2135</v>
      </c>
      <c r="H17" s="6"/>
    </row>
    <row r="18" spans="1:12" ht="20.25" x14ac:dyDescent="0.3">
      <c r="B18" s="6"/>
      <c r="C18" s="6"/>
      <c r="D18" s="74"/>
      <c r="E18" s="4"/>
      <c r="F18" s="4"/>
      <c r="G18" s="4"/>
      <c r="H18" s="6"/>
    </row>
    <row r="19" spans="1:12" ht="30" x14ac:dyDescent="0.4">
      <c r="A19" s="111" t="s">
        <v>81</v>
      </c>
      <c r="B19" s="111"/>
      <c r="C19" s="76"/>
      <c r="D19" s="81"/>
      <c r="E19" s="71"/>
      <c r="F19" s="72"/>
      <c r="G19" s="6"/>
      <c r="H19" s="6"/>
    </row>
    <row r="20" spans="1:12" ht="20.25" x14ac:dyDescent="0.3">
      <c r="A20" s="11" t="s">
        <v>59</v>
      </c>
      <c r="B20" s="12" t="s">
        <v>60</v>
      </c>
      <c r="C20" s="12"/>
      <c r="D20" s="12"/>
      <c r="E20" s="11" t="s">
        <v>61</v>
      </c>
      <c r="F20" s="73" t="s">
        <v>62</v>
      </c>
      <c r="G20" s="73" t="s">
        <v>63</v>
      </c>
      <c r="H20" s="6"/>
    </row>
    <row r="21" spans="1:12" ht="20.25" x14ac:dyDescent="0.3">
      <c r="A21" s="4">
        <v>1</v>
      </c>
      <c r="B21" s="6" t="str">
        <f>'4. Durchg'!C35</f>
        <v>Groß Berkel I</v>
      </c>
      <c r="C21" s="6"/>
      <c r="D21" s="74" t="str">
        <f>'4. Durchg'!E35</f>
        <v>Senioren I</v>
      </c>
      <c r="E21" s="4">
        <f>'4. Durchg'!L35</f>
        <v>3440</v>
      </c>
      <c r="F21" s="4"/>
      <c r="G21" s="4"/>
      <c r="H21" s="6"/>
    </row>
    <row r="22" spans="1:12" ht="20.25" x14ac:dyDescent="0.3">
      <c r="A22" s="4">
        <v>2</v>
      </c>
      <c r="B22" s="6" t="str">
        <f>'4. Durchg'!C53</f>
        <v>KKS Klein Berkel II</v>
      </c>
      <c r="D22" s="6" t="str">
        <f>'4. Durchg'!E53</f>
        <v>Senioren I</v>
      </c>
      <c r="E22" s="4">
        <f>'4. Durchg'!L53</f>
        <v>3333</v>
      </c>
      <c r="H22" s="6"/>
    </row>
    <row r="23" spans="1:12" ht="20.25" x14ac:dyDescent="0.3">
      <c r="A23" s="4">
        <v>3</v>
      </c>
      <c r="B23" s="6" t="str">
        <f>'4. Durchg'!C47</f>
        <v>KKS Klein Berkel I</v>
      </c>
      <c r="C23" s="6"/>
      <c r="D23" s="74" t="str">
        <f>'4. Durchg'!E47</f>
        <v>Senioren I</v>
      </c>
      <c r="E23" s="4">
        <f>'4. Durchg'!L47</f>
        <v>3324</v>
      </c>
      <c r="H23" s="6"/>
    </row>
    <row r="24" spans="1:12" ht="20.25" x14ac:dyDescent="0.3">
      <c r="F24" s="4" t="s">
        <v>32</v>
      </c>
      <c r="G24" s="4" t="s">
        <v>32</v>
      </c>
      <c r="H24" s="6"/>
    </row>
    <row r="25" spans="1:12" ht="30" x14ac:dyDescent="0.4">
      <c r="A25" s="111" t="s">
        <v>80</v>
      </c>
      <c r="B25" s="111"/>
      <c r="C25" s="76"/>
      <c r="D25" s="81"/>
      <c r="E25" s="71"/>
      <c r="H25" s="6"/>
    </row>
    <row r="26" spans="1:12" ht="20.25" x14ac:dyDescent="0.3">
      <c r="A26" s="11" t="s">
        <v>59</v>
      </c>
      <c r="B26" s="12" t="s">
        <v>60</v>
      </c>
      <c r="C26" s="12"/>
      <c r="D26" s="12"/>
      <c r="E26" s="11" t="s">
        <v>61</v>
      </c>
      <c r="F26" s="73" t="s">
        <v>62</v>
      </c>
      <c r="G26" s="73" t="s">
        <v>63</v>
      </c>
      <c r="H26" s="6"/>
    </row>
    <row r="27" spans="1:12" ht="20.25" x14ac:dyDescent="0.3">
      <c r="A27" s="4">
        <v>1</v>
      </c>
      <c r="B27" s="6" t="str">
        <f>'4. Durchg'!C89</f>
        <v>Gellersen II</v>
      </c>
      <c r="C27" s="6"/>
      <c r="D27" s="74" t="str">
        <f>'4. Durchg'!E89</f>
        <v>Senioren II</v>
      </c>
      <c r="E27" s="4">
        <f>'4. Durchg'!L89</f>
        <v>3438</v>
      </c>
      <c r="F27" s="73"/>
      <c r="G27" s="73"/>
      <c r="H27" s="6"/>
    </row>
    <row r="28" spans="1:12" ht="20.25" x14ac:dyDescent="0.3">
      <c r="A28" s="4">
        <v>2</v>
      </c>
      <c r="B28" s="6" t="str">
        <f>'4. Durchg'!C83</f>
        <v>Gellersen I</v>
      </c>
      <c r="C28" s="6"/>
      <c r="D28" s="74" t="str">
        <f>'4. Durchg'!E83</f>
        <v>Senioren II</v>
      </c>
      <c r="E28" s="4">
        <f>'4. Durchg'!L83</f>
        <v>3368</v>
      </c>
      <c r="F28" s="4" t="s">
        <v>32</v>
      </c>
      <c r="G28" s="4" t="s">
        <v>32</v>
      </c>
      <c r="H28" s="6"/>
    </row>
    <row r="29" spans="1:12" ht="20.25" x14ac:dyDescent="0.3">
      <c r="A29" s="4">
        <v>3</v>
      </c>
      <c r="B29" s="6" t="str">
        <f>'4. Durchg'!C41</f>
        <v>Groß Berkel  II E</v>
      </c>
      <c r="C29" s="6"/>
      <c r="D29" s="6" t="str">
        <f>'4. Durchg'!E41</f>
        <v>Senioren II</v>
      </c>
      <c r="E29" s="4">
        <f>'4. Durchg'!L41</f>
        <v>1090</v>
      </c>
      <c r="H29" s="6"/>
    </row>
    <row r="30" spans="1:12" ht="20.25" x14ac:dyDescent="0.3">
      <c r="F30" s="4" t="s">
        <v>32</v>
      </c>
      <c r="G30" s="4" t="s">
        <v>32</v>
      </c>
      <c r="H30" s="6"/>
    </row>
    <row r="31" spans="1:12" ht="20.25" x14ac:dyDescent="0.3">
      <c r="A31" s="68" t="s">
        <v>158</v>
      </c>
      <c r="F31" s="4"/>
      <c r="G31" s="6"/>
      <c r="H31" s="6"/>
    </row>
    <row r="32" spans="1:12" ht="20.25" x14ac:dyDescent="0.3">
      <c r="B32" s="6" t="str">
        <f>'4. Durchg'!C29</f>
        <v>SC Aerzen IV</v>
      </c>
      <c r="C32" s="6"/>
      <c r="D32" s="74" t="str">
        <f>'4. Durchg'!E29</f>
        <v>Senioren II</v>
      </c>
      <c r="E32" s="4">
        <f>'4. Durchg'!L29</f>
        <v>0</v>
      </c>
      <c r="H32" s="6"/>
      <c r="L32" t="s">
        <v>32</v>
      </c>
    </row>
    <row r="33" spans="2:5" ht="20.25" x14ac:dyDescent="0.3">
      <c r="B33" s="6" t="str">
        <f>'4. Durchg'!C113</f>
        <v>Gellersen VI E</v>
      </c>
      <c r="C33" s="6"/>
      <c r="D33" s="6" t="str">
        <f>'4. Durchg'!E113</f>
        <v>Senioren II</v>
      </c>
      <c r="E33" s="4">
        <f>'4. Durchg'!L113</f>
        <v>0</v>
      </c>
    </row>
  </sheetData>
  <sheetProtection selectLockedCells="1" selectUnlockedCells="1"/>
  <sortState xmlns:xlrd2="http://schemas.microsoft.com/office/spreadsheetml/2017/richdata2" ref="A27:E29">
    <sortCondition descending="1" ref="E27:E29"/>
  </sortState>
  <mergeCells count="6">
    <mergeCell ref="A25:B25"/>
    <mergeCell ref="A19:B19"/>
    <mergeCell ref="F1:G1"/>
    <mergeCell ref="A2:G2"/>
    <mergeCell ref="A8:B8"/>
    <mergeCell ref="A3:B3"/>
  </mergeCells>
  <pageMargins left="0.78740157480314965" right="0.19685039370078741" top="0.98425196850393704" bottom="0.39370078740157483" header="0.51181102362204722" footer="0"/>
  <pageSetup paperSize="9" firstPageNumber="0" orientation="portrait" horizontalDpi="300" verticalDpi="300" r:id="rId1"/>
  <headerFooter alignWithMargins="0">
    <oddFooter>&amp;Rdn /xls / 03.01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71"/>
  <sheetViews>
    <sheetView tabSelected="1" topLeftCell="A7" zoomScaleNormal="100" workbookViewId="0">
      <selection activeCell="B5" sqref="B5:G8"/>
    </sheetView>
    <sheetView topLeftCell="A37" workbookViewId="1">
      <selection activeCell="A53" sqref="A53:XFD53"/>
    </sheetView>
  </sheetViews>
  <sheetFormatPr baseColWidth="10" defaultColWidth="10.7109375" defaultRowHeight="12.75" x14ac:dyDescent="0.2"/>
  <cols>
    <col min="1" max="1" width="8.28515625" style="75" customWidth="1"/>
    <col min="2" max="2" width="17" customWidth="1"/>
    <col min="3" max="3" width="14.28515625" style="68" customWidth="1"/>
    <col min="4" max="4" width="13.42578125" customWidth="1"/>
    <col min="5" max="5" width="5" customWidth="1"/>
    <col min="6" max="6" width="21.28515625" customWidth="1"/>
    <col min="7" max="7" width="17.7109375" style="68" customWidth="1"/>
    <col min="8" max="8" width="15.42578125" customWidth="1"/>
    <col min="9" max="9" width="9.7109375" customWidth="1"/>
    <col min="10" max="10" width="6.28515625" bestFit="1" customWidth="1"/>
    <col min="11" max="11" width="5.140625" bestFit="1" customWidth="1"/>
    <col min="12" max="12" width="6.28515625" bestFit="1" customWidth="1"/>
  </cols>
  <sheetData>
    <row r="1" spans="1:13" s="70" customFormat="1" ht="30" x14ac:dyDescent="0.4">
      <c r="A1" s="91" t="str">
        <f>Tit!C13</f>
        <v>Freundschaftsschießen</v>
      </c>
      <c r="B1" s="91"/>
      <c r="C1" s="91"/>
      <c r="D1" s="91"/>
      <c r="E1" s="91"/>
      <c r="F1" s="91"/>
      <c r="G1" s="112">
        <f>Tit!C14</f>
        <v>2026</v>
      </c>
      <c r="H1" s="112"/>
      <c r="I1" s="69"/>
    </row>
    <row r="2" spans="1:13" ht="30" x14ac:dyDescent="0.4">
      <c r="A2" s="113" t="s">
        <v>84</v>
      </c>
      <c r="B2" s="113"/>
      <c r="C2" s="113"/>
      <c r="D2" s="113"/>
      <c r="E2" s="113"/>
      <c r="F2" s="113"/>
      <c r="G2" s="113"/>
      <c r="H2" s="113"/>
    </row>
    <row r="3" spans="1:13" ht="15" x14ac:dyDescent="0.2">
      <c r="A3" s="82"/>
      <c r="B3" s="77"/>
      <c r="C3" s="78"/>
      <c r="D3" s="77"/>
      <c r="E3" s="77"/>
      <c r="F3" s="77"/>
      <c r="G3" s="78"/>
    </row>
    <row r="4" spans="1:13" ht="18" x14ac:dyDescent="0.25">
      <c r="A4" s="99" t="s">
        <v>59</v>
      </c>
      <c r="B4" s="99" t="s">
        <v>12</v>
      </c>
      <c r="C4" s="99" t="s">
        <v>13</v>
      </c>
      <c r="D4" s="99" t="s">
        <v>14</v>
      </c>
      <c r="E4" s="99"/>
      <c r="F4" s="99" t="s">
        <v>85</v>
      </c>
      <c r="G4" s="100" t="s">
        <v>16</v>
      </c>
      <c r="H4" s="100" t="s">
        <v>83</v>
      </c>
      <c r="I4" s="101" t="s">
        <v>134</v>
      </c>
      <c r="J4" s="101">
        <f>Tit!C14-12</f>
        <v>2014</v>
      </c>
      <c r="K4" s="101" t="s">
        <v>130</v>
      </c>
      <c r="L4" s="101">
        <f>Tit!C14-20</f>
        <v>2006</v>
      </c>
      <c r="M4" s="101" t="s">
        <v>125</v>
      </c>
    </row>
    <row r="5" spans="1:13" ht="15" x14ac:dyDescent="0.2">
      <c r="A5" s="92">
        <v>1</v>
      </c>
      <c r="B5" s="92" t="str">
        <f>'4. Durchg'!C63</f>
        <v>Brüggemann</v>
      </c>
      <c r="C5" s="92" t="str">
        <f>'4. Durchg'!D63</f>
        <v>Anna</v>
      </c>
      <c r="D5" s="92">
        <f>'4. Durchg'!E63</f>
        <v>2009</v>
      </c>
      <c r="E5" s="92" t="str">
        <f>'4. Durchg'!F63</f>
        <v>w</v>
      </c>
      <c r="F5" s="92" t="str">
        <f>'4. Durchg'!C65</f>
        <v>KKS Klein Berkel IV</v>
      </c>
      <c r="G5" s="93">
        <f>'4. Durchg'!L63</f>
        <v>1162</v>
      </c>
      <c r="H5" s="94"/>
      <c r="I5" s="95"/>
      <c r="J5" s="95"/>
      <c r="K5" s="95"/>
      <c r="L5" s="95"/>
      <c r="M5" s="95"/>
    </row>
    <row r="6" spans="1:13" ht="15" x14ac:dyDescent="0.2">
      <c r="A6" s="92">
        <v>2</v>
      </c>
      <c r="B6" s="92" t="str">
        <f>'4. Durchg'!C106</f>
        <v>Söchtig</v>
      </c>
      <c r="C6" s="92" t="str">
        <f>'4. Durchg'!D106</f>
        <v>Franziska</v>
      </c>
      <c r="D6" s="96">
        <f>'4. Durchg'!E106</f>
        <v>2007</v>
      </c>
      <c r="E6" s="96" t="str">
        <f>'4. Durchg'!F106</f>
        <v>w</v>
      </c>
      <c r="F6" s="92" t="str">
        <f>'4. Durchg'!C107</f>
        <v>Gellersen V</v>
      </c>
      <c r="G6" s="93">
        <f>'4. Durchg'!L106</f>
        <v>1130</v>
      </c>
      <c r="H6" s="94"/>
      <c r="I6" s="95"/>
      <c r="J6" s="95"/>
      <c r="K6" s="95"/>
      <c r="L6" s="95"/>
      <c r="M6" s="95"/>
    </row>
    <row r="7" spans="1:13" ht="15" x14ac:dyDescent="0.2">
      <c r="A7" s="92">
        <v>3</v>
      </c>
      <c r="B7" s="92" t="str">
        <f>'4. Durchg'!C62</f>
        <v>Fischer</v>
      </c>
      <c r="C7" s="92" t="str">
        <f>'4. Durchg'!D62</f>
        <v>Tabea</v>
      </c>
      <c r="D7" s="92">
        <f>'4. Durchg'!E62</f>
        <v>2008</v>
      </c>
      <c r="E7" s="92" t="str">
        <f>'4. Durchg'!F62</f>
        <v>w</v>
      </c>
      <c r="F7" s="92" t="str">
        <f>'4. Durchg'!C65</f>
        <v>KKS Klein Berkel IV</v>
      </c>
      <c r="G7" s="93">
        <f>'4. Durchg'!L62</f>
        <v>1098</v>
      </c>
      <c r="H7" s="94"/>
      <c r="I7" s="95"/>
      <c r="J7" s="95"/>
      <c r="K7" s="95"/>
      <c r="L7" s="95"/>
      <c r="M7" s="95"/>
    </row>
    <row r="8" spans="1:13" ht="15" x14ac:dyDescent="0.2">
      <c r="A8" s="92">
        <v>4</v>
      </c>
      <c r="B8" s="92" t="str">
        <f>'4. Durchg'!C64</f>
        <v>Grote</v>
      </c>
      <c r="C8" s="92" t="str">
        <f>'4. Durchg'!D64</f>
        <v>Alina</v>
      </c>
      <c r="D8" s="92">
        <f>'4. Durchg'!E64</f>
        <v>2008</v>
      </c>
      <c r="E8" s="92" t="str">
        <f>'4. Durchg'!F64</f>
        <v>w</v>
      </c>
      <c r="F8" s="92" t="str">
        <f>'4. Durchg'!C65</f>
        <v>KKS Klein Berkel IV</v>
      </c>
      <c r="G8" s="93">
        <f>'4. Durchg'!L64</f>
        <v>1036</v>
      </c>
      <c r="H8" s="94"/>
      <c r="I8" s="95"/>
      <c r="J8" s="95"/>
      <c r="K8" s="95"/>
      <c r="L8" s="95"/>
      <c r="M8" s="95"/>
    </row>
    <row r="9" spans="1:13" ht="15" x14ac:dyDescent="0.2">
      <c r="A9" s="82"/>
      <c r="B9" s="82"/>
      <c r="C9" s="82"/>
      <c r="D9" s="98"/>
      <c r="E9" s="98"/>
      <c r="F9" s="82"/>
      <c r="G9" s="78"/>
      <c r="H9" s="97"/>
    </row>
    <row r="10" spans="1:13" ht="18" x14ac:dyDescent="0.25">
      <c r="A10" s="99" t="s">
        <v>59</v>
      </c>
      <c r="B10" s="99" t="s">
        <v>12</v>
      </c>
      <c r="C10" s="99" t="s">
        <v>13</v>
      </c>
      <c r="D10" s="99" t="s">
        <v>14</v>
      </c>
      <c r="E10" s="99"/>
      <c r="F10" s="99" t="s">
        <v>85</v>
      </c>
      <c r="G10" s="100" t="s">
        <v>16</v>
      </c>
      <c r="H10" s="100" t="s">
        <v>82</v>
      </c>
      <c r="I10" s="101" t="s">
        <v>134</v>
      </c>
      <c r="J10" s="101">
        <f>Tit!C14-21</f>
        <v>2005</v>
      </c>
      <c r="K10" s="101" t="s">
        <v>130</v>
      </c>
      <c r="L10" s="101">
        <f>Tit!C14-49</f>
        <v>1977</v>
      </c>
      <c r="M10" s="101" t="s">
        <v>90</v>
      </c>
    </row>
    <row r="11" spans="1:13" ht="15" x14ac:dyDescent="0.2">
      <c r="A11" s="92">
        <v>1</v>
      </c>
      <c r="B11" s="92" t="str">
        <f>'4. Durchg'!C8</f>
        <v>Saupe</v>
      </c>
      <c r="C11" s="92" t="str">
        <f>'4. Durchg'!D8</f>
        <v>Melanie</v>
      </c>
      <c r="D11" s="92">
        <f>'4. Durchg'!E8</f>
        <v>1979</v>
      </c>
      <c r="E11" s="92" t="str">
        <f>'4. Durchg'!F8</f>
        <v>w</v>
      </c>
      <c r="F11" s="92" t="str">
        <f>'4. Durchg'!C11</f>
        <v>SC Aerzen I</v>
      </c>
      <c r="G11" s="93">
        <f>'4. Durchg'!L8</f>
        <v>1184</v>
      </c>
      <c r="H11" s="94"/>
      <c r="I11" s="95"/>
      <c r="J11" s="95"/>
      <c r="K11" s="95"/>
      <c r="L11" s="95"/>
      <c r="M11" s="95"/>
    </row>
    <row r="12" spans="1:13" ht="15" x14ac:dyDescent="0.2">
      <c r="A12" s="92">
        <v>2</v>
      </c>
      <c r="B12" s="92" t="str">
        <f>'4. Durchg'!C100</f>
        <v>Büchner</v>
      </c>
      <c r="C12" s="92" t="str">
        <f>'4. Durchg'!D100</f>
        <v>Yvonne</v>
      </c>
      <c r="D12" s="92">
        <f>'4. Durchg'!E100</f>
        <v>1978</v>
      </c>
      <c r="E12" s="92" t="str">
        <f>'4. Durchg'!F100</f>
        <v>w</v>
      </c>
      <c r="F12" s="92" t="str">
        <f>'4. Durchg'!C101</f>
        <v>Gellersen IV</v>
      </c>
      <c r="G12" s="93">
        <f>'4. Durchg'!L100</f>
        <v>1127</v>
      </c>
      <c r="H12" s="95"/>
      <c r="I12" s="95"/>
      <c r="J12" s="95"/>
      <c r="K12" s="95"/>
      <c r="L12" s="95"/>
      <c r="M12" s="95"/>
    </row>
    <row r="13" spans="1:13" ht="15" x14ac:dyDescent="0.2">
      <c r="A13" s="92">
        <v>3</v>
      </c>
      <c r="B13" s="92" t="str">
        <f>'4. Durchg'!C20</f>
        <v>Futselar</v>
      </c>
      <c r="C13" s="92" t="str">
        <f>'4. Durchg'!D20</f>
        <v>Jenny</v>
      </c>
      <c r="D13" s="92">
        <f>'4. Durchg'!E20</f>
        <v>1993</v>
      </c>
      <c r="E13" s="92" t="str">
        <f>'4. Durchg'!F20</f>
        <v>w</v>
      </c>
      <c r="F13" s="92" t="str">
        <f>'4. Durchg'!C23</f>
        <v>SC Aerzen III</v>
      </c>
      <c r="G13" s="93">
        <f>'4. Durchg'!L20</f>
        <v>1116</v>
      </c>
      <c r="H13" s="94"/>
      <c r="I13" s="95"/>
      <c r="J13" s="95"/>
      <c r="K13" s="95"/>
      <c r="L13" s="95"/>
      <c r="M13" s="95"/>
    </row>
    <row r="14" spans="1:13" ht="15" x14ac:dyDescent="0.2">
      <c r="A14" s="92">
        <v>4</v>
      </c>
      <c r="B14" s="92" t="str">
        <f>'4. Durchg'!C98</f>
        <v>Zalewski</v>
      </c>
      <c r="C14" s="92" t="str">
        <f>'4. Durchg'!D98</f>
        <v>Jona</v>
      </c>
      <c r="D14" s="92">
        <f>'4. Durchg'!E98</f>
        <v>2001</v>
      </c>
      <c r="E14" s="92" t="str">
        <f>'4. Durchg'!F98</f>
        <v>w</v>
      </c>
      <c r="F14" s="92" t="str">
        <f>'4. Durchg'!C101</f>
        <v>Gellersen IV</v>
      </c>
      <c r="G14" s="93">
        <f>'4. Durchg'!L98</f>
        <v>1095</v>
      </c>
      <c r="H14" s="94"/>
      <c r="I14" s="95">
        <f>'4. Durchg'!J98</f>
        <v>271</v>
      </c>
      <c r="J14" s="95"/>
      <c r="K14" s="95"/>
      <c r="L14" s="95"/>
      <c r="M14" s="95"/>
    </row>
    <row r="15" spans="1:13" ht="15" x14ac:dyDescent="0.2">
      <c r="A15" s="92">
        <v>5</v>
      </c>
      <c r="B15" s="92" t="str">
        <f>'4. Durchg'!C105</f>
        <v>Cara</v>
      </c>
      <c r="C15" s="92" t="str">
        <f>'4. Durchg'!D105</f>
        <v>Lieske</v>
      </c>
      <c r="D15" s="96">
        <f>'4. Durchg'!E105</f>
        <v>2003</v>
      </c>
      <c r="E15" s="96" t="str">
        <f>'4. Durchg'!F105</f>
        <v>w</v>
      </c>
      <c r="F15" s="92" t="str">
        <f>'4. Durchg'!C107</f>
        <v>Gellersen V</v>
      </c>
      <c r="G15" s="93">
        <f>'4. Durchg'!L105</f>
        <v>1080</v>
      </c>
      <c r="H15" s="94"/>
      <c r="I15" s="95"/>
      <c r="J15" s="95"/>
      <c r="K15" s="95"/>
      <c r="L15" s="95"/>
      <c r="M15" s="95"/>
    </row>
    <row r="16" spans="1:13" ht="15" x14ac:dyDescent="0.2">
      <c r="A16" s="102">
        <v>6</v>
      </c>
      <c r="B16" s="92" t="str">
        <f>'4. Durchg'!C75</f>
        <v>Venten</v>
      </c>
      <c r="C16" s="92" t="str">
        <f>'4. Durchg'!D75</f>
        <v>Marie</v>
      </c>
      <c r="D16" s="92">
        <f>'4. Durchg'!E75</f>
        <v>2004</v>
      </c>
      <c r="E16" s="92" t="str">
        <f>'4. Durchg'!F75</f>
        <v>w</v>
      </c>
      <c r="F16" s="92" t="str">
        <f>'4. Durchg'!C77</f>
        <v>KKS Klein Berkel VI E</v>
      </c>
      <c r="G16" s="93">
        <f>'4. Durchg'!L75</f>
        <v>1073</v>
      </c>
      <c r="H16" s="95"/>
      <c r="I16" s="95"/>
      <c r="J16" s="95"/>
      <c r="K16" s="95"/>
      <c r="L16" s="95"/>
      <c r="M16" s="95"/>
    </row>
    <row r="17" spans="1:13" ht="15" x14ac:dyDescent="0.2">
      <c r="A17" s="92">
        <v>7</v>
      </c>
      <c r="B17" s="92" t="str">
        <f>'4. Durchg'!C69</f>
        <v>Nolte</v>
      </c>
      <c r="C17" s="92" t="str">
        <f>'4. Durchg'!D69</f>
        <v>Alina</v>
      </c>
      <c r="D17" s="92">
        <f>'4. Durchg'!E69</f>
        <v>1999</v>
      </c>
      <c r="E17" s="92" t="str">
        <f>'4. Durchg'!F69</f>
        <v>w</v>
      </c>
      <c r="F17" s="92" t="str">
        <f>'4. Durchg'!C71</f>
        <v>KKS Klein Berkel V</v>
      </c>
      <c r="G17" s="93">
        <f>'4. Durchg'!L69</f>
        <v>1066</v>
      </c>
      <c r="H17" s="94"/>
      <c r="I17" s="95"/>
      <c r="J17" s="95"/>
      <c r="K17" s="95"/>
      <c r="L17" s="95"/>
      <c r="M17" s="95"/>
    </row>
    <row r="18" spans="1:13" ht="15" x14ac:dyDescent="0.2">
      <c r="A18" s="92">
        <v>8</v>
      </c>
      <c r="B18" s="92" t="str">
        <f>'4. Durchg'!C74</f>
        <v>Wessel</v>
      </c>
      <c r="C18" s="92" t="str">
        <f>'4. Durchg'!D74</f>
        <v>Ricarda</v>
      </c>
      <c r="D18" s="92">
        <f>'4. Durchg'!E74</f>
        <v>2003</v>
      </c>
      <c r="E18" s="92" t="str">
        <f>'4. Durchg'!F74</f>
        <v>w</v>
      </c>
      <c r="F18" s="92" t="str">
        <f>'4. Durchg'!C77</f>
        <v>KKS Klein Berkel VI E</v>
      </c>
      <c r="G18" s="93">
        <f>'4. Durchg'!L74</f>
        <v>1062</v>
      </c>
      <c r="H18" s="94"/>
      <c r="I18" s="95"/>
      <c r="J18" s="95"/>
      <c r="K18" s="95"/>
      <c r="L18" s="95"/>
      <c r="M18" s="95"/>
    </row>
    <row r="19" spans="1:13" ht="15" x14ac:dyDescent="0.2">
      <c r="A19" s="92">
        <v>9</v>
      </c>
      <c r="B19" s="92" t="str">
        <f>'4. Durchg'!C104</f>
        <v>Zalewski</v>
      </c>
      <c r="C19" s="92" t="str">
        <f>'4. Durchg'!D104</f>
        <v>Doro</v>
      </c>
      <c r="D19" s="96">
        <f>'4. Durchg'!E104</f>
        <v>2005</v>
      </c>
      <c r="E19" s="96" t="str">
        <f>'4. Durchg'!F104</f>
        <v>w</v>
      </c>
      <c r="F19" s="92" t="str">
        <f>'4. Durchg'!C107</f>
        <v>Gellersen V</v>
      </c>
      <c r="G19" s="93">
        <f>'4. Durchg'!L104</f>
        <v>1046</v>
      </c>
      <c r="H19" s="94"/>
      <c r="I19" s="95"/>
      <c r="J19" s="95"/>
      <c r="K19" s="95"/>
      <c r="L19" s="95"/>
      <c r="M19" s="95"/>
    </row>
    <row r="20" spans="1:13" ht="15" x14ac:dyDescent="0.2">
      <c r="A20" s="103">
        <v>1</v>
      </c>
      <c r="B20" s="103" t="str">
        <f>'4. Durchg'!C16</f>
        <v>Bruns</v>
      </c>
      <c r="C20" s="103" t="str">
        <f>'4. Durchg'!D16</f>
        <v>Yannick</v>
      </c>
      <c r="D20" s="103">
        <f>'4. Durchg'!E16</f>
        <v>1995</v>
      </c>
      <c r="E20" s="103" t="str">
        <f>'4. Durchg'!F16</f>
        <v>m</v>
      </c>
      <c r="F20" s="103" t="str">
        <f>'4. Durchg'!C17</f>
        <v>SC Aerzen II</v>
      </c>
      <c r="G20" s="104">
        <f>'4. Durchg'!L16</f>
        <v>1178</v>
      </c>
      <c r="H20" s="105"/>
      <c r="I20" s="106">
        <f>'4. Durchg'!J16</f>
        <v>290</v>
      </c>
      <c r="J20" s="106"/>
      <c r="K20" s="106"/>
      <c r="L20" s="106"/>
      <c r="M20" s="106"/>
    </row>
    <row r="21" spans="1:13" ht="15" x14ac:dyDescent="0.2">
      <c r="A21" s="103">
        <v>2</v>
      </c>
      <c r="B21" s="103" t="str">
        <f>'4. Durchg'!C93</f>
        <v>Querbach</v>
      </c>
      <c r="C21" s="103" t="str">
        <f>'4. Durchg'!D93</f>
        <v>Linus</v>
      </c>
      <c r="D21" s="103">
        <f>'4. Durchg'!E93</f>
        <v>2004</v>
      </c>
      <c r="E21" s="103" t="str">
        <f>'4. Durchg'!F93</f>
        <v>m</v>
      </c>
      <c r="F21" s="103" t="str">
        <f>'4. Durchg'!C95</f>
        <v>Gellersen III</v>
      </c>
      <c r="G21" s="104">
        <f>'4. Durchg'!L93</f>
        <v>1161</v>
      </c>
      <c r="H21" s="105"/>
      <c r="I21" s="106"/>
      <c r="J21" s="106"/>
      <c r="K21" s="106"/>
      <c r="L21" s="106"/>
      <c r="M21" s="106"/>
    </row>
    <row r="22" spans="1:13" ht="15" x14ac:dyDescent="0.2">
      <c r="A22" s="103">
        <v>3</v>
      </c>
      <c r="B22" s="103" t="str">
        <f>'4. Durchg'!C94</f>
        <v>Krafft</v>
      </c>
      <c r="C22" s="103" t="str">
        <f>'4. Durchg'!D94</f>
        <v>Marvin</v>
      </c>
      <c r="D22" s="103">
        <f>'4. Durchg'!E94</f>
        <v>2003</v>
      </c>
      <c r="E22" s="103" t="str">
        <f>'4. Durchg'!F94</f>
        <v>m</v>
      </c>
      <c r="F22" s="103" t="str">
        <f>'4. Durchg'!C95</f>
        <v>Gellersen III</v>
      </c>
      <c r="G22" s="104">
        <f>'4. Durchg'!L94</f>
        <v>1152</v>
      </c>
      <c r="H22" s="105"/>
      <c r="I22" s="106"/>
      <c r="J22" s="106"/>
      <c r="K22" s="106"/>
      <c r="L22" s="106"/>
      <c r="M22" s="106"/>
    </row>
    <row r="23" spans="1:13" ht="15" x14ac:dyDescent="0.2">
      <c r="A23" s="103">
        <v>4</v>
      </c>
      <c r="B23" s="103" t="str">
        <f>'4. Durchg'!C57</f>
        <v>Gröling</v>
      </c>
      <c r="C23" s="103" t="str">
        <f>'4. Durchg'!D57</f>
        <v>Connor</v>
      </c>
      <c r="D23" s="103">
        <f>'4. Durchg'!E57</f>
        <v>2002</v>
      </c>
      <c r="E23" s="103" t="str">
        <f>'4. Durchg'!F57</f>
        <v>m</v>
      </c>
      <c r="F23" s="103" t="str">
        <f>'4. Durchg'!C59</f>
        <v>KKS Klein Berkel III</v>
      </c>
      <c r="G23" s="104">
        <f>'4. Durchg'!L57</f>
        <v>1151</v>
      </c>
      <c r="H23" s="105"/>
      <c r="I23" s="106"/>
      <c r="J23" s="106"/>
      <c r="K23" s="106"/>
      <c r="L23" s="106"/>
      <c r="M23" s="106"/>
    </row>
    <row r="24" spans="1:13" ht="15" x14ac:dyDescent="0.2">
      <c r="A24" s="103">
        <v>5</v>
      </c>
      <c r="B24" s="103" t="str">
        <f>'4. Durchg'!C58</f>
        <v>Jung</v>
      </c>
      <c r="C24" s="103" t="str">
        <f>'4. Durchg'!D58</f>
        <v>Joshua</v>
      </c>
      <c r="D24" s="103">
        <f>'4. Durchg'!E58</f>
        <v>1994</v>
      </c>
      <c r="E24" s="103" t="str">
        <f>'4. Durchg'!F58</f>
        <v>m</v>
      </c>
      <c r="F24" s="103" t="str">
        <f>'4. Durchg'!C59</f>
        <v>KKS Klein Berkel III</v>
      </c>
      <c r="G24" s="104">
        <f>'4. Durchg'!L58</f>
        <v>1148</v>
      </c>
      <c r="H24" s="105"/>
      <c r="I24" s="106"/>
      <c r="J24" s="106"/>
      <c r="K24" s="106"/>
      <c r="L24" s="106"/>
      <c r="M24" s="106"/>
    </row>
    <row r="25" spans="1:13" ht="15" x14ac:dyDescent="0.2">
      <c r="A25" s="103">
        <v>6</v>
      </c>
      <c r="B25" s="103" t="str">
        <f>'4. Durchg'!C92</f>
        <v>Weigel</v>
      </c>
      <c r="C25" s="103" t="str">
        <f>'4. Durchg'!D92</f>
        <v>Malte</v>
      </c>
      <c r="D25" s="103">
        <f>'4. Durchg'!E92</f>
        <v>1999</v>
      </c>
      <c r="E25" s="103" t="str">
        <f>'4. Durchg'!F92</f>
        <v>m</v>
      </c>
      <c r="F25" s="103" t="str">
        <f>'4. Durchg'!C95</f>
        <v>Gellersen III</v>
      </c>
      <c r="G25" s="104">
        <f>'4. Durchg'!L92</f>
        <v>1113</v>
      </c>
      <c r="H25" s="105"/>
      <c r="I25" s="106"/>
      <c r="J25" s="106"/>
      <c r="K25" s="106"/>
      <c r="L25" s="106"/>
      <c r="M25" s="106"/>
    </row>
    <row r="26" spans="1:13" ht="15" x14ac:dyDescent="0.2">
      <c r="A26" s="103">
        <v>7</v>
      </c>
      <c r="B26" s="103" t="str">
        <f>'4. Durchg'!C56</f>
        <v>Fischer</v>
      </c>
      <c r="C26" s="103" t="str">
        <f>'4. Durchg'!D56</f>
        <v>Kevin</v>
      </c>
      <c r="D26" s="103">
        <f>'4. Durchg'!E56</f>
        <v>1997</v>
      </c>
      <c r="E26" s="103" t="str">
        <f>'4. Durchg'!F56</f>
        <v>m</v>
      </c>
      <c r="F26" s="103" t="str">
        <f>'4. Durchg'!C59</f>
        <v>KKS Klein Berkel III</v>
      </c>
      <c r="G26" s="104">
        <f>'4. Durchg'!L56</f>
        <v>1111</v>
      </c>
      <c r="H26" s="105"/>
      <c r="I26" s="106"/>
      <c r="J26" s="106"/>
      <c r="K26" s="106"/>
      <c r="L26" s="106"/>
      <c r="M26" s="106"/>
    </row>
    <row r="27" spans="1:13" ht="15" x14ac:dyDescent="0.2">
      <c r="A27" s="103">
        <v>8</v>
      </c>
      <c r="B27" s="103" t="str">
        <f>'4. Durchg'!C68</f>
        <v>Brucksch</v>
      </c>
      <c r="C27" s="103" t="str">
        <f>'4. Durchg'!D68</f>
        <v>Jan</v>
      </c>
      <c r="D27" s="103">
        <f>'4. Durchg'!E68</f>
        <v>1996</v>
      </c>
      <c r="E27" s="103" t="str">
        <f>'4. Durchg'!F68</f>
        <v>m</v>
      </c>
      <c r="F27" s="103" t="str">
        <f>'4. Durchg'!C71</f>
        <v>KKS Klein Berkel V</v>
      </c>
      <c r="G27" s="104">
        <f>'4. Durchg'!L68</f>
        <v>1101</v>
      </c>
      <c r="H27" s="105"/>
      <c r="I27" s="106" t="str">
        <f>'4. Durchg'!J22</f>
        <v/>
      </c>
      <c r="J27" s="106"/>
      <c r="K27" s="106"/>
      <c r="L27" s="106"/>
      <c r="M27" s="106"/>
    </row>
    <row r="28" spans="1:13" ht="15" x14ac:dyDescent="0.2">
      <c r="A28" s="103">
        <v>9</v>
      </c>
      <c r="B28" s="103" t="str">
        <f>'4. Durchg'!C70</f>
        <v>Miebs</v>
      </c>
      <c r="C28" s="103" t="str">
        <f>'4. Durchg'!D70</f>
        <v>Maximilian</v>
      </c>
      <c r="D28" s="103">
        <f>'4. Durchg'!E70</f>
        <v>1997</v>
      </c>
      <c r="E28" s="103" t="str">
        <f>'4. Durchg'!F70</f>
        <v>m</v>
      </c>
      <c r="F28" s="103" t="str">
        <f>'4. Durchg'!C71</f>
        <v>KKS Klein Berkel V</v>
      </c>
      <c r="G28" s="104">
        <f>'4. Durchg'!L70</f>
        <v>1083</v>
      </c>
      <c r="H28" s="105"/>
      <c r="I28" s="106"/>
      <c r="J28" s="106"/>
      <c r="K28" s="106"/>
      <c r="L28" s="106"/>
      <c r="M28" s="106"/>
    </row>
    <row r="29" spans="1:13" ht="15" x14ac:dyDescent="0.2">
      <c r="A29" s="103">
        <v>10</v>
      </c>
      <c r="B29" s="103" t="str">
        <f>'4. Durchg'!C22</f>
        <v>Offermann</v>
      </c>
      <c r="C29" s="103" t="str">
        <f>'4. Durchg'!D22</f>
        <v>Hendrik</v>
      </c>
      <c r="D29" s="103">
        <f>'4. Durchg'!E22</f>
        <v>1989</v>
      </c>
      <c r="E29" s="103" t="str">
        <f>'4. Durchg'!F22</f>
        <v>m</v>
      </c>
      <c r="F29" s="103" t="str">
        <f>'4. Durchg'!C23</f>
        <v>SC Aerzen III</v>
      </c>
      <c r="G29" s="104">
        <f>'4. Durchg'!L22</f>
        <v>534</v>
      </c>
      <c r="H29" s="105"/>
      <c r="I29" s="106"/>
      <c r="J29" s="106"/>
      <c r="K29" s="106"/>
      <c r="L29" s="106"/>
      <c r="M29" s="106"/>
    </row>
    <row r="30" spans="1:13" ht="15" x14ac:dyDescent="0.2">
      <c r="A30" s="82"/>
      <c r="B30" s="82"/>
      <c r="C30" s="82"/>
      <c r="D30" s="82"/>
      <c r="E30" s="82"/>
      <c r="F30" s="82"/>
      <c r="G30" s="78"/>
    </row>
    <row r="31" spans="1:13" ht="18" x14ac:dyDescent="0.25">
      <c r="A31" s="99" t="s">
        <v>59</v>
      </c>
      <c r="B31" s="99" t="s">
        <v>12</v>
      </c>
      <c r="C31" s="99" t="s">
        <v>13</v>
      </c>
      <c r="D31" s="99" t="s">
        <v>14</v>
      </c>
      <c r="E31" s="99"/>
      <c r="F31" s="99" t="s">
        <v>85</v>
      </c>
      <c r="G31" s="100" t="s">
        <v>16</v>
      </c>
      <c r="H31" s="100" t="s">
        <v>81</v>
      </c>
      <c r="I31" s="101" t="s">
        <v>134</v>
      </c>
      <c r="J31" s="101">
        <f>Tit!C14-50</f>
        <v>1976</v>
      </c>
      <c r="K31" s="101" t="s">
        <v>130</v>
      </c>
      <c r="L31" s="101">
        <f>Tit!C14-64</f>
        <v>1962</v>
      </c>
      <c r="M31" s="101" t="s">
        <v>135</v>
      </c>
    </row>
    <row r="32" spans="1:13" ht="15" x14ac:dyDescent="0.2">
      <c r="A32" s="92">
        <v>1</v>
      </c>
      <c r="B32" s="92" t="str">
        <f>'4. Durchg'!C14</f>
        <v>Bode</v>
      </c>
      <c r="C32" s="92" t="str">
        <f>'4. Durchg'!D14</f>
        <v>Jennifer</v>
      </c>
      <c r="D32" s="92">
        <f>'4. Durchg'!E14</f>
        <v>1975</v>
      </c>
      <c r="E32" s="92" t="str">
        <f>'4. Durchg'!F14</f>
        <v>w</v>
      </c>
      <c r="F32" s="92" t="str">
        <f>'4. Durchg'!C17</f>
        <v>SC Aerzen II</v>
      </c>
      <c r="G32" s="93">
        <f>'4. Durchg'!L14</f>
        <v>1146</v>
      </c>
      <c r="H32" s="94"/>
      <c r="I32" s="95"/>
      <c r="J32" s="95"/>
      <c r="K32" s="95"/>
      <c r="L32" s="95"/>
      <c r="M32" s="95"/>
    </row>
    <row r="33" spans="1:13" ht="15" x14ac:dyDescent="0.2">
      <c r="A33" s="92">
        <v>2</v>
      </c>
      <c r="B33" s="92" t="str">
        <f>'4. Durchg'!C10</f>
        <v>Kling</v>
      </c>
      <c r="C33" s="92" t="str">
        <f>'4. Durchg'!D10</f>
        <v>Birgit</v>
      </c>
      <c r="D33" s="92">
        <f>'4. Durchg'!E10</f>
        <v>1966</v>
      </c>
      <c r="E33" s="92" t="str">
        <f>'4. Durchg'!F10</f>
        <v>w</v>
      </c>
      <c r="F33" s="92" t="str">
        <f>'4. Durchg'!C11</f>
        <v>SC Aerzen I</v>
      </c>
      <c r="G33" s="93">
        <f>'4. Durchg'!L10</f>
        <v>1128</v>
      </c>
      <c r="H33" s="94"/>
      <c r="I33" s="95"/>
      <c r="J33" s="95"/>
      <c r="K33" s="95"/>
      <c r="L33" s="95"/>
      <c r="M33" s="95"/>
    </row>
    <row r="34" spans="1:13" ht="15" x14ac:dyDescent="0.2">
      <c r="A34" s="92">
        <v>3</v>
      </c>
      <c r="B34" s="92" t="str">
        <f>'4. Durchg'!C32</f>
        <v>Linnemann</v>
      </c>
      <c r="C34" s="92" t="str">
        <f>'4. Durchg'!D32</f>
        <v>Ingrid</v>
      </c>
      <c r="D34" s="92">
        <f>'4. Durchg'!E32</f>
        <v>1964</v>
      </c>
      <c r="E34" s="92" t="str">
        <f>'4. Durchg'!F32</f>
        <v>w</v>
      </c>
      <c r="F34" s="92" t="str">
        <f>'4. Durchg'!C35</f>
        <v>Groß Berkel I</v>
      </c>
      <c r="G34" s="93">
        <f>'4. Durchg'!L32</f>
        <v>1118</v>
      </c>
      <c r="H34" s="94"/>
      <c r="I34" s="95"/>
      <c r="J34" s="95"/>
      <c r="K34" s="95"/>
      <c r="L34" s="95"/>
      <c r="M34" s="95"/>
    </row>
    <row r="35" spans="1:13" ht="15" x14ac:dyDescent="0.2">
      <c r="A35" s="92">
        <v>4</v>
      </c>
      <c r="B35" s="92" t="str">
        <f>'4. Durchg'!C46</f>
        <v>Nolte</v>
      </c>
      <c r="C35" s="92" t="str">
        <f>'4. Durchg'!D46</f>
        <v>Susanne</v>
      </c>
      <c r="D35" s="92">
        <f>'4. Durchg'!E46</f>
        <v>1968</v>
      </c>
      <c r="E35" s="92" t="str">
        <f>'4. Durchg'!F46</f>
        <v>w</v>
      </c>
      <c r="F35" s="92" t="str">
        <f>'4. Durchg'!C47</f>
        <v>KKS Klein Berkel I</v>
      </c>
      <c r="G35" s="93">
        <f>'4. Durchg'!L46</f>
        <v>1103</v>
      </c>
      <c r="H35" s="94"/>
      <c r="I35" s="95"/>
      <c r="J35" s="95"/>
      <c r="K35" s="95"/>
      <c r="L35" s="95"/>
      <c r="M35" s="95"/>
    </row>
    <row r="36" spans="1:13" ht="15" x14ac:dyDescent="0.2">
      <c r="A36" s="92">
        <v>5</v>
      </c>
      <c r="B36" s="92" t="str">
        <f>'4. Durchg'!C50</f>
        <v>Meyer</v>
      </c>
      <c r="C36" s="92" t="str">
        <f>'4. Durchg'!D50</f>
        <v>Jutta</v>
      </c>
      <c r="D36" s="92">
        <f>'4. Durchg'!E50</f>
        <v>1963</v>
      </c>
      <c r="E36" s="92" t="str">
        <f>'4. Durchg'!F50</f>
        <v>w</v>
      </c>
      <c r="F36" s="92" t="str">
        <f>'4. Durchg'!C53</f>
        <v>KKS Klein Berkel II</v>
      </c>
      <c r="G36" s="93">
        <f>'4. Durchg'!L50</f>
        <v>1083</v>
      </c>
      <c r="H36" s="94"/>
      <c r="I36" s="95"/>
      <c r="J36" s="95"/>
      <c r="K36" s="95"/>
      <c r="L36" s="95"/>
      <c r="M36" s="95"/>
    </row>
    <row r="37" spans="1:13" ht="15" x14ac:dyDescent="0.2">
      <c r="A37" s="92">
        <v>6</v>
      </c>
      <c r="B37" s="92" t="str">
        <f>'4. Durchg'!C99</f>
        <v>Zalewski</v>
      </c>
      <c r="C37" s="92" t="str">
        <f>'4. Durchg'!D99</f>
        <v>Meike</v>
      </c>
      <c r="D37" s="92">
        <f>'4. Durchg'!E99</f>
        <v>1972</v>
      </c>
      <c r="E37" s="92" t="str">
        <f>'4. Durchg'!F99</f>
        <v>w</v>
      </c>
      <c r="F37" s="92" t="str">
        <f>'4. Durchg'!C101</f>
        <v>Gellersen IV</v>
      </c>
      <c r="G37" s="93">
        <f>'4. Durchg'!L99</f>
        <v>1079</v>
      </c>
      <c r="H37" s="94"/>
      <c r="I37" s="95"/>
      <c r="J37" s="95"/>
      <c r="K37" s="95"/>
      <c r="L37" s="95"/>
      <c r="M37" s="95"/>
    </row>
    <row r="38" spans="1:13" ht="15" x14ac:dyDescent="0.2">
      <c r="A38" s="103">
        <v>1</v>
      </c>
      <c r="B38" s="103" t="str">
        <f>'4. Durchg'!C9</f>
        <v>Saupe</v>
      </c>
      <c r="C38" s="103" t="str">
        <f>'4. Durchg'!D9</f>
        <v>Karsten</v>
      </c>
      <c r="D38" s="103">
        <f>'4. Durchg'!E9</f>
        <v>1968</v>
      </c>
      <c r="E38" s="103" t="str">
        <f>'4. Durchg'!F9</f>
        <v>m</v>
      </c>
      <c r="F38" s="103" t="str">
        <f>'4. Durchg'!C11</f>
        <v>SC Aerzen I</v>
      </c>
      <c r="G38" s="104">
        <f>'4. Durchg'!L9</f>
        <v>1183</v>
      </c>
      <c r="H38" s="105"/>
      <c r="I38" s="106"/>
      <c r="J38" s="106"/>
      <c r="K38" s="106"/>
      <c r="L38" s="106"/>
      <c r="M38" s="106"/>
    </row>
    <row r="39" spans="1:13" ht="15" x14ac:dyDescent="0.2">
      <c r="A39" s="103">
        <v>2</v>
      </c>
      <c r="B39" s="103" t="str">
        <f>'4. Durchg'!C34</f>
        <v>Schomacker</v>
      </c>
      <c r="C39" s="103" t="str">
        <f>'4. Durchg'!D34</f>
        <v>Ralf</v>
      </c>
      <c r="D39" s="103">
        <f>'4. Durchg'!E34</f>
        <v>1963</v>
      </c>
      <c r="E39" s="103" t="str">
        <f>'4. Durchg'!F34</f>
        <v>m</v>
      </c>
      <c r="F39" s="103" t="str">
        <f>'4. Durchg'!C35</f>
        <v>Groß Berkel I</v>
      </c>
      <c r="G39" s="104">
        <f>'4. Durchg'!L34</f>
        <v>1158</v>
      </c>
      <c r="H39" s="105"/>
      <c r="I39" s="106"/>
      <c r="J39" s="106"/>
      <c r="K39" s="106"/>
      <c r="L39" s="106"/>
      <c r="M39" s="106"/>
    </row>
    <row r="40" spans="1:13" ht="15" x14ac:dyDescent="0.2">
      <c r="A40" s="103">
        <v>3</v>
      </c>
      <c r="B40" s="103" t="str">
        <f>'4. Durchg'!C15</f>
        <v>Bode</v>
      </c>
      <c r="C40" s="103" t="str">
        <f>'4. Durchg'!D15</f>
        <v>Matthias</v>
      </c>
      <c r="D40" s="103">
        <f>'4. Durchg'!E15</f>
        <v>1972</v>
      </c>
      <c r="E40" s="103" t="str">
        <f>'4. Durchg'!F15</f>
        <v>m</v>
      </c>
      <c r="F40" s="103" t="str">
        <f>'4. Durchg'!C17</f>
        <v>SC Aerzen II</v>
      </c>
      <c r="G40" s="104">
        <f>'4. Durchg'!L15</f>
        <v>1156</v>
      </c>
      <c r="H40" s="105"/>
      <c r="I40" s="106"/>
      <c r="J40" s="106"/>
      <c r="K40" s="106"/>
      <c r="L40" s="106"/>
      <c r="M40" s="106"/>
    </row>
    <row r="41" spans="1:13" ht="15" x14ac:dyDescent="0.2">
      <c r="A41" s="103">
        <v>4</v>
      </c>
      <c r="B41" s="103" t="str">
        <f>'4. Durchg'!C21</f>
        <v>Beermann</v>
      </c>
      <c r="C41" s="103" t="str">
        <f>'4. Durchg'!D21</f>
        <v>Karsten</v>
      </c>
      <c r="D41" s="103">
        <f>'4. Durchg'!E21</f>
        <v>1964</v>
      </c>
      <c r="E41" s="103" t="str">
        <f>'4. Durchg'!F21</f>
        <v>m</v>
      </c>
      <c r="F41" s="103" t="str">
        <f>'4. Durchg'!C23</f>
        <v>SC Aerzen III</v>
      </c>
      <c r="G41" s="104">
        <f>'4. Durchg'!L21</f>
        <v>1044</v>
      </c>
      <c r="H41" s="105"/>
      <c r="I41" s="106"/>
      <c r="J41" s="106"/>
      <c r="K41" s="106"/>
      <c r="L41" s="106"/>
      <c r="M41" s="106"/>
    </row>
    <row r="42" spans="1:13" ht="15" x14ac:dyDescent="0.2">
      <c r="A42" s="82"/>
      <c r="B42" s="82"/>
      <c r="C42" s="82"/>
      <c r="D42" s="82"/>
      <c r="E42" s="82"/>
      <c r="F42" s="82"/>
      <c r="G42" s="78"/>
      <c r="H42" s="97"/>
    </row>
    <row r="43" spans="1:13" ht="18" x14ac:dyDescent="0.25">
      <c r="A43" s="99" t="s">
        <v>59</v>
      </c>
      <c r="B43" s="99" t="s">
        <v>12</v>
      </c>
      <c r="C43" s="99" t="s">
        <v>13</v>
      </c>
      <c r="D43" s="99" t="s">
        <v>14</v>
      </c>
      <c r="E43" s="99"/>
      <c r="F43" s="99" t="s">
        <v>85</v>
      </c>
      <c r="G43" s="100" t="s">
        <v>16</v>
      </c>
      <c r="H43" s="100" t="s">
        <v>80</v>
      </c>
      <c r="I43" s="101" t="s">
        <v>134</v>
      </c>
      <c r="J43" s="101">
        <f>Tit!C14-65</f>
        <v>1961</v>
      </c>
      <c r="K43" s="101" t="s">
        <v>130</v>
      </c>
      <c r="L43" s="101">
        <f>Tit!C14-100</f>
        <v>1926</v>
      </c>
      <c r="M43" s="101" t="s">
        <v>136</v>
      </c>
    </row>
    <row r="44" spans="1:13" ht="15" x14ac:dyDescent="0.2">
      <c r="A44" s="92">
        <v>1</v>
      </c>
      <c r="B44" s="92" t="str">
        <f>'4. Durchg'!C81</f>
        <v>Reese</v>
      </c>
      <c r="C44" s="92" t="str">
        <f>'4. Durchg'!D81</f>
        <v>Barbara</v>
      </c>
      <c r="D44" s="92">
        <f>'4. Durchg'!E81</f>
        <v>1954</v>
      </c>
      <c r="E44" s="92" t="str">
        <f>'4. Durchg'!F81</f>
        <v>w</v>
      </c>
      <c r="F44" s="92" t="str">
        <f>'4. Durchg'!C83</f>
        <v>Gellersen I</v>
      </c>
      <c r="G44" s="93">
        <f>'4. Durchg'!L81</f>
        <v>1137</v>
      </c>
      <c r="H44" s="94"/>
      <c r="I44" s="95"/>
      <c r="J44" s="95"/>
      <c r="K44" s="95"/>
      <c r="L44" s="95"/>
      <c r="M44" s="95"/>
    </row>
    <row r="45" spans="1:13" ht="15" x14ac:dyDescent="0.2">
      <c r="A45" s="92">
        <v>2</v>
      </c>
      <c r="B45" s="92" t="str">
        <f>'4. Durchg'!C80</f>
        <v>Fricke</v>
      </c>
      <c r="C45" s="92" t="str">
        <f>'4. Durchg'!D80</f>
        <v>Heike</v>
      </c>
      <c r="D45" s="92">
        <f>'4. Durchg'!E80</f>
        <v>1957</v>
      </c>
      <c r="E45" s="92" t="str">
        <f>'4. Durchg'!F80</f>
        <v>w</v>
      </c>
      <c r="F45" s="92" t="str">
        <f>'4. Durchg'!C83</f>
        <v>Gellersen I</v>
      </c>
      <c r="G45" s="93">
        <f>'4. Durchg'!L80</f>
        <v>1088</v>
      </c>
      <c r="H45" s="94"/>
      <c r="I45" s="95"/>
      <c r="J45" s="95"/>
      <c r="K45" s="95"/>
      <c r="L45" s="95"/>
      <c r="M45" s="95"/>
    </row>
    <row r="46" spans="1:13" ht="15" x14ac:dyDescent="0.2">
      <c r="A46" s="103">
        <v>1</v>
      </c>
      <c r="B46" s="103" t="str">
        <f>'4. Durchg'!C33</f>
        <v>Bursie</v>
      </c>
      <c r="C46" s="103" t="str">
        <f>'4. Durchg'!D33</f>
        <v>Frank</v>
      </c>
      <c r="D46" s="103">
        <f>'4. Durchg'!E33</f>
        <v>1960</v>
      </c>
      <c r="E46" s="103" t="str">
        <f>'4. Durchg'!F33</f>
        <v>m</v>
      </c>
      <c r="F46" s="103" t="str">
        <f>'4. Durchg'!C35</f>
        <v>Groß Berkel I</v>
      </c>
      <c r="G46" s="104">
        <f>'4. Durchg'!L33</f>
        <v>1164</v>
      </c>
      <c r="H46" s="105"/>
      <c r="I46" s="106"/>
      <c r="J46" s="106"/>
      <c r="K46" s="106"/>
      <c r="L46" s="106"/>
      <c r="M46" s="106"/>
    </row>
    <row r="47" spans="1:13" ht="15" x14ac:dyDescent="0.2">
      <c r="A47" s="103">
        <v>2</v>
      </c>
      <c r="B47" s="103" t="str">
        <f>'4. Durchg'!C86</f>
        <v>Möhlenbein</v>
      </c>
      <c r="C47" s="103" t="str">
        <f>'4. Durchg'!D86</f>
        <v>Hermann</v>
      </c>
      <c r="D47" s="103">
        <f>'4. Durchg'!E86</f>
        <v>1956</v>
      </c>
      <c r="E47" s="103" t="str">
        <f>'4. Durchg'!F86</f>
        <v>m</v>
      </c>
      <c r="F47" s="103" t="str">
        <f>'4. Durchg'!C89</f>
        <v>Gellersen II</v>
      </c>
      <c r="G47" s="104">
        <f>'4. Durchg'!L86</f>
        <v>1158</v>
      </c>
      <c r="H47" s="105"/>
      <c r="I47" s="106"/>
      <c r="J47" s="106"/>
      <c r="K47" s="106"/>
      <c r="L47" s="106"/>
      <c r="M47" s="106"/>
    </row>
    <row r="48" spans="1:13" ht="15" x14ac:dyDescent="0.2">
      <c r="A48" s="103">
        <v>3</v>
      </c>
      <c r="B48" s="103" t="str">
        <f>'4. Durchg'!C87</f>
        <v>Fricke</v>
      </c>
      <c r="C48" s="103" t="str">
        <f>'4. Durchg'!D87</f>
        <v>Gerd</v>
      </c>
      <c r="D48" s="103">
        <f>'4. Durchg'!E87</f>
        <v>1956</v>
      </c>
      <c r="E48" s="103" t="str">
        <f>'4. Durchg'!F87</f>
        <v>m</v>
      </c>
      <c r="F48" s="103" t="str">
        <f>'4. Durchg'!C89</f>
        <v>Gellersen II</v>
      </c>
      <c r="G48" s="104">
        <f>'4. Durchg'!L87</f>
        <v>1149</v>
      </c>
      <c r="H48" s="105"/>
      <c r="I48" s="106"/>
      <c r="J48" s="106"/>
      <c r="K48" s="106"/>
      <c r="L48" s="106"/>
      <c r="M48" s="106"/>
    </row>
    <row r="49" spans="1:13" ht="15" x14ac:dyDescent="0.2">
      <c r="A49" s="103">
        <v>4</v>
      </c>
      <c r="B49" s="103" t="str">
        <f>'4. Durchg'!C82</f>
        <v>Reese</v>
      </c>
      <c r="C49" s="103" t="str">
        <f>'4. Durchg'!D82</f>
        <v>Reinhardt</v>
      </c>
      <c r="D49" s="103">
        <f>'4. Durchg'!E82</f>
        <v>1951</v>
      </c>
      <c r="E49" s="103" t="str">
        <f>'4. Durchg'!F82</f>
        <v>m</v>
      </c>
      <c r="F49" s="103" t="str">
        <f>'4. Durchg'!C83</f>
        <v>Gellersen I</v>
      </c>
      <c r="G49" s="104">
        <f>'4. Durchg'!L82</f>
        <v>1143</v>
      </c>
      <c r="H49" s="105"/>
      <c r="I49" s="106"/>
      <c r="J49" s="106"/>
      <c r="K49" s="106"/>
      <c r="L49" s="106"/>
      <c r="M49" s="106"/>
    </row>
    <row r="50" spans="1:13" ht="15" x14ac:dyDescent="0.2">
      <c r="A50" s="103">
        <v>5</v>
      </c>
      <c r="B50" s="103" t="str">
        <f>'4. Durchg'!C44</f>
        <v>Nauenburg</v>
      </c>
      <c r="C50" s="103" t="str">
        <f>'4. Durchg'!D44</f>
        <v>Harald</v>
      </c>
      <c r="D50" s="103">
        <f>'4. Durchg'!E44</f>
        <v>1957</v>
      </c>
      <c r="E50" s="103" t="str">
        <f>'4. Durchg'!F44</f>
        <v>m</v>
      </c>
      <c r="F50" s="103" t="str">
        <f>'4. Durchg'!C47</f>
        <v>KKS Klein Berkel I</v>
      </c>
      <c r="G50" s="104">
        <f>'4. Durchg'!L44</f>
        <v>1135</v>
      </c>
      <c r="H50" s="105"/>
      <c r="I50" s="106"/>
      <c r="J50" s="106"/>
      <c r="K50" s="106"/>
      <c r="L50" s="106"/>
      <c r="M50" s="106"/>
    </row>
    <row r="51" spans="1:13" ht="15" x14ac:dyDescent="0.2">
      <c r="A51" s="103">
        <v>6</v>
      </c>
      <c r="B51" s="103" t="str">
        <f>'4. Durchg'!C88</f>
        <v>Dieckmann</v>
      </c>
      <c r="C51" s="103" t="str">
        <f>'4. Durchg'!D88</f>
        <v>Friedel</v>
      </c>
      <c r="D51" s="103">
        <f>'4. Durchg'!E88</f>
        <v>1947</v>
      </c>
      <c r="E51" s="103" t="str">
        <f>'4. Durchg'!F88</f>
        <v>m</v>
      </c>
      <c r="F51" s="103" t="str">
        <f>'4. Durchg'!C89</f>
        <v>Gellersen II</v>
      </c>
      <c r="G51" s="104">
        <f>'4. Durchg'!L88</f>
        <v>1131</v>
      </c>
      <c r="H51" s="105"/>
      <c r="I51" s="106"/>
      <c r="J51" s="106"/>
      <c r="K51" s="106"/>
      <c r="L51" s="106"/>
      <c r="M51" s="106"/>
    </row>
    <row r="52" spans="1:13" ht="15" x14ac:dyDescent="0.2">
      <c r="A52" s="103">
        <v>7</v>
      </c>
      <c r="B52" s="103" t="str">
        <f>'4. Durchg'!C51</f>
        <v>Meyer</v>
      </c>
      <c r="C52" s="103" t="str">
        <f>'4. Durchg'!D51</f>
        <v>Hans-Jürgen</v>
      </c>
      <c r="D52" s="107">
        <f>'4. Durchg'!E51</f>
        <v>1959</v>
      </c>
      <c r="E52" s="107" t="str">
        <f>'4. Durchg'!F51</f>
        <v>m</v>
      </c>
      <c r="F52" s="103" t="str">
        <f>'4. Durchg'!C53</f>
        <v>KKS Klein Berkel II</v>
      </c>
      <c r="G52" s="104">
        <f>'4. Durchg'!L51</f>
        <v>1127</v>
      </c>
      <c r="H52" s="105"/>
      <c r="I52" s="106"/>
      <c r="J52" s="106"/>
      <c r="K52" s="106"/>
      <c r="L52" s="106"/>
      <c r="M52" s="106"/>
    </row>
    <row r="53" spans="1:13" ht="15" x14ac:dyDescent="0.2">
      <c r="A53" s="103">
        <v>8</v>
      </c>
      <c r="B53" s="103" t="str">
        <f>'4. Durchg'!C52</f>
        <v>Troche</v>
      </c>
      <c r="C53" s="103" t="str">
        <f>'4. Durchg'!D52</f>
        <v>Siegfried</v>
      </c>
      <c r="D53" s="107">
        <f>'4. Durchg'!E52</f>
        <v>1941</v>
      </c>
      <c r="E53" s="107" t="str">
        <f>'4. Durchg'!F52</f>
        <v>m</v>
      </c>
      <c r="F53" s="103" t="str">
        <f>'4. Durchg'!C53</f>
        <v>KKS Klein Berkel II</v>
      </c>
      <c r="G53" s="104">
        <f>'4. Durchg'!L52</f>
        <v>1123</v>
      </c>
      <c r="H53" s="105"/>
      <c r="I53" s="106"/>
      <c r="J53" s="106"/>
      <c r="K53" s="106"/>
      <c r="L53" s="106"/>
      <c r="M53" s="106"/>
    </row>
    <row r="54" spans="1:13" ht="15" x14ac:dyDescent="0.2">
      <c r="A54" s="103">
        <v>9</v>
      </c>
      <c r="B54" s="103" t="str">
        <f>'4. Durchg'!C38</f>
        <v>Schaper</v>
      </c>
      <c r="C54" s="103" t="str">
        <f>'4. Durchg'!D38</f>
        <v>Heinz</v>
      </c>
      <c r="D54" s="103">
        <f>'4. Durchg'!E38</f>
        <v>1935</v>
      </c>
      <c r="E54" s="103" t="str">
        <f>'4. Durchg'!F38</f>
        <v>m</v>
      </c>
      <c r="F54" s="103" t="str">
        <f>'4. Durchg'!C41</f>
        <v>Groß Berkel  II E</v>
      </c>
      <c r="G54" s="104">
        <f>'4. Durchg'!L38</f>
        <v>1090</v>
      </c>
      <c r="H54" s="105"/>
      <c r="I54" s="106"/>
      <c r="J54" s="106"/>
      <c r="K54" s="106"/>
      <c r="L54" s="106"/>
      <c r="M54" s="106"/>
    </row>
    <row r="55" spans="1:13" ht="15" x14ac:dyDescent="0.2">
      <c r="A55" s="103">
        <v>10</v>
      </c>
      <c r="B55" s="103" t="str">
        <f>'4. Durchg'!C45</f>
        <v>Bartling</v>
      </c>
      <c r="C55" s="103" t="str">
        <f>'4. Durchg'!D45</f>
        <v>Walter</v>
      </c>
      <c r="D55" s="103">
        <f>'4. Durchg'!E45</f>
        <v>1948</v>
      </c>
      <c r="E55" s="103" t="str">
        <f>'4. Durchg'!F45</f>
        <v>m</v>
      </c>
      <c r="F55" s="103" t="str">
        <f>'4. Durchg'!C47</f>
        <v>KKS Klein Berkel I</v>
      </c>
      <c r="G55" s="104">
        <f>'4. Durchg'!L45</f>
        <v>1086</v>
      </c>
      <c r="H55" s="105"/>
      <c r="I55" s="106"/>
      <c r="J55" s="106"/>
      <c r="K55" s="106"/>
      <c r="L55" s="106"/>
      <c r="M55" s="106"/>
    </row>
    <row r="56" spans="1:13" ht="15" x14ac:dyDescent="0.2">
      <c r="A56" s="82"/>
      <c r="B56" s="82"/>
      <c r="C56" s="82"/>
      <c r="D56" s="82"/>
      <c r="E56" s="82"/>
      <c r="F56" s="82"/>
      <c r="G56" s="78"/>
      <c r="H56" s="97"/>
    </row>
    <row r="57" spans="1:13" ht="18" x14ac:dyDescent="0.25">
      <c r="A57" s="99" t="s">
        <v>159</v>
      </c>
      <c r="B57" s="99"/>
      <c r="C57" s="99"/>
      <c r="D57" s="99"/>
      <c r="E57" s="99"/>
      <c r="F57" s="99"/>
      <c r="G57" s="100"/>
      <c r="H57" s="100"/>
      <c r="I57" s="101"/>
      <c r="J57" s="101"/>
      <c r="K57" s="101"/>
      <c r="L57" s="101"/>
      <c r="M57" s="101"/>
    </row>
    <row r="58" spans="1:13" ht="15" x14ac:dyDescent="0.2">
      <c r="A58" s="82"/>
      <c r="B58" s="82" t="str">
        <f>'4. Durchg'!C111</f>
        <v>leer7</v>
      </c>
      <c r="C58" s="82">
        <f>'4. Durchg'!D111</f>
        <v>0</v>
      </c>
      <c r="D58" s="98">
        <f>'4. Durchg'!E111</f>
        <v>1930</v>
      </c>
      <c r="E58" s="98" t="str">
        <f>'4. Durchg'!F111</f>
        <v>w</v>
      </c>
      <c r="F58" s="82" t="str">
        <f>'4. Durchg'!C113</f>
        <v>Gellersen VI E</v>
      </c>
      <c r="G58" s="78">
        <f>'4. Durchg'!L111</f>
        <v>0</v>
      </c>
      <c r="H58" s="97"/>
    </row>
    <row r="59" spans="1:13" ht="15" x14ac:dyDescent="0.2">
      <c r="B59" s="82" t="str">
        <f>'4. Durchg'!C112</f>
        <v>Leer8</v>
      </c>
      <c r="C59" s="82">
        <f>'4. Durchg'!D112</f>
        <v>0</v>
      </c>
      <c r="D59" s="82">
        <f>'4. Durchg'!E112</f>
        <v>1930</v>
      </c>
      <c r="E59" s="82" t="str">
        <f>'4. Durchg'!F112</f>
        <v>w</v>
      </c>
      <c r="F59" s="82" t="str">
        <f>'4. Durchg'!C113</f>
        <v>Gellersen VI E</v>
      </c>
      <c r="G59" s="78">
        <f>'4. Durchg'!L112</f>
        <v>0</v>
      </c>
      <c r="H59" s="97"/>
    </row>
    <row r="60" spans="1:13" ht="15" x14ac:dyDescent="0.2">
      <c r="A60" s="82"/>
      <c r="B60" s="82" t="str">
        <f>'4. Durchg'!C110</f>
        <v>Leer6</v>
      </c>
      <c r="C60" s="82">
        <f>'4. Durchg'!D110</f>
        <v>0</v>
      </c>
      <c r="D60" s="82">
        <f>'4. Durchg'!E110</f>
        <v>1930</v>
      </c>
      <c r="E60" s="82" t="str">
        <f>'4. Durchg'!F110</f>
        <v>w</v>
      </c>
      <c r="F60" s="82" t="str">
        <f>'4. Durchg'!C113</f>
        <v>Gellersen VI E</v>
      </c>
      <c r="G60" s="78">
        <f>'4. Durchg'!L110</f>
        <v>0</v>
      </c>
      <c r="H60" s="97"/>
    </row>
    <row r="61" spans="1:13" ht="15" x14ac:dyDescent="0.2">
      <c r="A61" s="82"/>
      <c r="B61" s="82" t="str">
        <f>'4. Durchg'!C28</f>
        <v>A3</v>
      </c>
      <c r="C61" s="82" t="str">
        <f>'4. Durchg'!D28</f>
        <v>va3</v>
      </c>
      <c r="D61" s="82">
        <f>'4. Durchg'!E28</f>
        <v>1930</v>
      </c>
      <c r="E61" s="82" t="str">
        <f>'4. Durchg'!F28</f>
        <v>m</v>
      </c>
      <c r="F61" s="82" t="str">
        <f>'4. Durchg'!C29</f>
        <v>SC Aerzen IV</v>
      </c>
      <c r="G61" s="78">
        <f>'4. Durchg'!L28</f>
        <v>0</v>
      </c>
      <c r="H61" s="97"/>
    </row>
    <row r="62" spans="1:13" ht="15" x14ac:dyDescent="0.2">
      <c r="A62" s="82"/>
      <c r="B62" s="82" t="str">
        <f>'4. Durchg'!C26</f>
        <v>A1</v>
      </c>
      <c r="C62" s="82" t="str">
        <f>'4. Durchg'!D26</f>
        <v>va1</v>
      </c>
      <c r="D62" s="82">
        <f>'4. Durchg'!E26</f>
        <v>1930</v>
      </c>
      <c r="E62" s="82" t="str">
        <f>'4. Durchg'!F26</f>
        <v>w</v>
      </c>
      <c r="F62" s="82" t="str">
        <f>'4. Durchg'!C29</f>
        <v>SC Aerzen IV</v>
      </c>
      <c r="G62" s="78">
        <f>'4. Durchg'!L26</f>
        <v>0</v>
      </c>
      <c r="H62" s="97"/>
    </row>
    <row r="63" spans="1:13" ht="15" x14ac:dyDescent="0.2">
      <c r="A63" s="82"/>
      <c r="B63" s="82" t="str">
        <f>'4. Durchg'!C27</f>
        <v>A2</v>
      </c>
      <c r="C63" s="82" t="str">
        <f>'4. Durchg'!D27</f>
        <v>va2</v>
      </c>
      <c r="D63" s="82">
        <f>'4. Durchg'!E27</f>
        <v>1930</v>
      </c>
      <c r="E63" s="82" t="str">
        <f>'4. Durchg'!F27</f>
        <v>m</v>
      </c>
      <c r="F63" s="82" t="str">
        <f>'4. Durchg'!C29</f>
        <v>SC Aerzen IV</v>
      </c>
      <c r="G63" s="78">
        <f>'4. Durchg'!L27</f>
        <v>0</v>
      </c>
      <c r="H63" s="97"/>
    </row>
    <row r="64" spans="1:13" ht="15" x14ac:dyDescent="0.2">
      <c r="A64" s="82"/>
      <c r="B64" s="82" t="str">
        <f>'4. Durchg'!C40</f>
        <v>leer2</v>
      </c>
      <c r="C64" s="82">
        <f>'4. Durchg'!D40</f>
        <v>0</v>
      </c>
      <c r="D64" s="82">
        <f>'4. Durchg'!E40</f>
        <v>1930</v>
      </c>
      <c r="E64" s="82" t="str">
        <f>'4. Durchg'!F40</f>
        <v>m</v>
      </c>
      <c r="F64" s="82" t="str">
        <f>'4. Durchg'!C41</f>
        <v>Groß Berkel  II E</v>
      </c>
      <c r="G64" s="78">
        <f>'4. Durchg'!L40</f>
        <v>0</v>
      </c>
      <c r="H64" s="97"/>
    </row>
    <row r="65" spans="1:9" ht="15" x14ac:dyDescent="0.2">
      <c r="A65" s="82"/>
      <c r="B65" s="82" t="str">
        <f>'4. Durchg'!C39</f>
        <v>leer1</v>
      </c>
      <c r="C65" s="82">
        <f>'4. Durchg'!D39</f>
        <v>0</v>
      </c>
      <c r="D65" s="82">
        <f>'4. Durchg'!E39</f>
        <v>1930</v>
      </c>
      <c r="E65" s="82" t="str">
        <f>'4. Durchg'!F39</f>
        <v>m</v>
      </c>
      <c r="F65" s="82" t="str">
        <f>'4. Durchg'!C41</f>
        <v>Groß Berkel  II E</v>
      </c>
      <c r="G65" s="78">
        <f>'4. Durchg'!L39</f>
        <v>0</v>
      </c>
      <c r="H65" s="97"/>
    </row>
    <row r="66" spans="1:9" ht="15" x14ac:dyDescent="0.2">
      <c r="B66" s="82" t="str">
        <f>'4. Durchg'!C76</f>
        <v>leer4</v>
      </c>
      <c r="C66" s="82">
        <f>'4. Durchg'!D76</f>
        <v>0</v>
      </c>
      <c r="D66" s="82">
        <f>'4. Durchg'!E76</f>
        <v>0</v>
      </c>
      <c r="E66" s="82" t="str">
        <f>'4. Durchg'!F76</f>
        <v>w</v>
      </c>
      <c r="F66" s="82" t="str">
        <f>'4. Durchg'!C77</f>
        <v>KKS Klein Berkel VI E</v>
      </c>
      <c r="G66" s="78">
        <f>'4. Durchg'!L76</f>
        <v>0</v>
      </c>
    </row>
    <row r="67" spans="1:9" ht="15" x14ac:dyDescent="0.2">
      <c r="A67" s="82"/>
      <c r="B67" s="82"/>
      <c r="C67" s="82"/>
      <c r="D67" s="98"/>
      <c r="E67" s="98"/>
      <c r="F67" s="82"/>
      <c r="G67" s="78"/>
      <c r="H67" s="97"/>
    </row>
    <row r="68" spans="1:9" ht="15" x14ac:dyDescent="0.2">
      <c r="A68" s="82"/>
      <c r="B68" s="82"/>
      <c r="C68" s="82"/>
      <c r="D68" s="82"/>
      <c r="E68" s="82"/>
      <c r="F68" s="82"/>
      <c r="G68" s="78"/>
    </row>
    <row r="69" spans="1:9" ht="15" x14ac:dyDescent="0.2">
      <c r="A69" s="82"/>
      <c r="B69" s="82"/>
      <c r="C69" s="82"/>
      <c r="D69" s="82"/>
      <c r="E69" s="82"/>
      <c r="F69" s="82"/>
      <c r="G69" s="78"/>
      <c r="H69" s="97"/>
    </row>
    <row r="70" spans="1:9" ht="15" x14ac:dyDescent="0.2">
      <c r="A70" s="92"/>
      <c r="B70" s="92"/>
      <c r="C70" s="92"/>
      <c r="D70" s="92"/>
      <c r="E70" s="92"/>
      <c r="F70" s="92"/>
      <c r="G70" s="93"/>
      <c r="H70" s="94"/>
      <c r="I70" s="95"/>
    </row>
    <row r="71" spans="1:9" ht="15" x14ac:dyDescent="0.2">
      <c r="A71" s="86"/>
      <c r="B71" s="83"/>
      <c r="C71" s="83"/>
      <c r="D71" s="83"/>
      <c r="E71" s="83"/>
      <c r="F71" s="83"/>
      <c r="G71" s="84"/>
      <c r="H71" s="85"/>
      <c r="I71" s="87"/>
    </row>
  </sheetData>
  <sheetProtection selectLockedCells="1" selectUnlockedCells="1"/>
  <sortState xmlns:xlrd2="http://schemas.microsoft.com/office/spreadsheetml/2017/richdata2" ref="B5:G8">
    <sortCondition descending="1" ref="G5:G8"/>
  </sortState>
  <mergeCells count="2">
    <mergeCell ref="G1:H1"/>
    <mergeCell ref="A2:H2"/>
  </mergeCells>
  <pageMargins left="0.59055118110236227" right="0.19685039370078741" top="0.11811023622047245" bottom="0.11811023622047245" header="0.51181102362204722" footer="0.51181102362204722"/>
  <pageSetup paperSize="9" scale="92" firstPageNumber="0" fitToHeight="3" orientation="landscape" horizontalDpi="300" verticalDpi="300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3</vt:i4>
      </vt:variant>
    </vt:vector>
  </HeadingPairs>
  <TitlesOfParts>
    <vt:vector size="10" baseType="lpstr">
      <vt:lpstr>Tit</vt:lpstr>
      <vt:lpstr>1. Durchg</vt:lpstr>
      <vt:lpstr>2. Durchg</vt:lpstr>
      <vt:lpstr>3. Durchg</vt:lpstr>
      <vt:lpstr>4. Durchg</vt:lpstr>
      <vt:lpstr>Erg Mann</vt:lpstr>
      <vt:lpstr>Erg Einzel</vt:lpstr>
      <vt:lpstr>'Erg Mann'!__xlnm.Print_Area</vt:lpstr>
      <vt:lpstr>'Erg Mann'!Druckbereich</vt:lpstr>
      <vt:lpstr>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tietz</dc:creator>
  <cp:lastModifiedBy>Hermann Möhlenbein</cp:lastModifiedBy>
  <cp:lastPrinted>2025-03-20T15:14:00Z</cp:lastPrinted>
  <dcterms:created xsi:type="dcterms:W3CDTF">2020-01-09T11:26:43Z</dcterms:created>
  <dcterms:modified xsi:type="dcterms:W3CDTF">2026-03-19T18:27:34Z</dcterms:modified>
</cp:coreProperties>
</file>